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60" yWindow="420" windowWidth="14895" windowHeight="7755" tabRatio="823" activeTab="0"/>
  </bookViews>
  <sheets>
    <sheet name="FORMATO AR-I" sheetId="1" r:id="rId1"/>
  </sheets>
  <definedNames>
    <definedName name="_xlnm.Print_Area" localSheetId="0">'FORMATO AR-I'!$A$1:$I$72</definedName>
  </definedNames>
  <calcPr fullCalcOnLoad="1"/>
</workbook>
</file>

<file path=xl/comments1.xml><?xml version="1.0" encoding="utf-8"?>
<comments xmlns="http://schemas.openxmlformats.org/spreadsheetml/2006/main">
  <authors>
    <author>Usuario de Carbones</author>
    <author>Usuarios de Carbones</author>
    <author>mdiaz</author>
    <author>aosuna</author>
    <author>dperozo</author>
  </authors>
  <commentList>
    <comment ref="A10" authorId="0">
      <text>
        <r>
          <rPr>
            <b/>
            <sz val="7"/>
            <rFont val="Tahoma"/>
            <family val="2"/>
          </rPr>
          <t>Usuario de Carbones:</t>
        </r>
        <r>
          <rPr>
            <sz val="7"/>
            <rFont val="Tahoma"/>
            <family val="2"/>
          </rPr>
          <t xml:space="preserve">
</t>
        </r>
        <r>
          <rPr>
            <b/>
            <sz val="7"/>
            <rFont val="Tahoma"/>
            <family val="2"/>
          </rPr>
          <t>ESCRIBA PRIMERO SUS APELLIDOS Y LUEGO SUS NOMBRES</t>
        </r>
      </text>
    </comment>
    <comment ref="F10" authorId="1">
      <text>
        <r>
          <rPr>
            <b/>
            <sz val="6"/>
            <rFont val="Tahoma"/>
            <family val="2"/>
          </rPr>
          <t>Usuarios de Carbones:</t>
        </r>
        <r>
          <rPr>
            <sz val="6"/>
            <rFont val="Tahoma"/>
            <family val="2"/>
          </rPr>
          <t xml:space="preserve">
</t>
        </r>
        <r>
          <rPr>
            <b/>
            <sz val="6"/>
            <rFont val="Tahoma"/>
            <family val="2"/>
          </rPr>
          <t>ESCRIBA SU NÚMERO DE CÉDULA</t>
        </r>
      </text>
    </comment>
    <comment ref="D19" authorId="0">
      <text>
        <r>
          <rPr>
            <b/>
            <sz val="7"/>
            <rFont val="Tahoma"/>
            <family val="2"/>
          </rPr>
          <t xml:space="preserve">Usuario de Carbones:
</t>
        </r>
        <r>
          <rPr>
            <b/>
            <sz val="6"/>
            <rFont val="Tahoma"/>
            <family val="2"/>
          </rPr>
          <t>SÍ USTED PERCIBE REMUNERACIONES DE UNA O MÁS EMPRESAS O INSTITUTOS DIFERENTES DE CDG, INCLUYA EL O LOS MONTOS A PERCIBIR EN LAS SECCIONES B), C) y/o D)</t>
        </r>
      </text>
    </comment>
    <comment ref="I32" authorId="1">
      <text>
        <r>
          <rPr>
            <b/>
            <sz val="6"/>
            <rFont val="Tahoma"/>
            <family val="2"/>
          </rPr>
          <t>Usuarios de Carbones:</t>
        </r>
        <r>
          <rPr>
            <sz val="6"/>
            <rFont val="Tahoma"/>
            <family val="2"/>
          </rPr>
          <t xml:space="preserve">
</t>
        </r>
        <r>
          <rPr>
            <b/>
            <sz val="6"/>
            <rFont val="Tahoma"/>
            <family val="2"/>
          </rPr>
          <t>HASTA 1.000 UT (PAGO DE INTERESES)
HASTA 800 UT (PAGO DE ALQUILERES)</t>
        </r>
      </text>
    </comment>
    <comment ref="D50" authorId="1">
      <text>
        <r>
          <rPr>
            <b/>
            <sz val="7"/>
            <rFont val="Tahoma"/>
            <family val="2"/>
          </rPr>
          <t xml:space="preserve">Usuario de Carbones </t>
        </r>
        <r>
          <rPr>
            <sz val="7"/>
            <rFont val="Tahoma"/>
            <family val="2"/>
          </rPr>
          <t xml:space="preserve">
</t>
        </r>
        <r>
          <rPr>
            <b/>
            <sz val="6"/>
            <rFont val="Tahoma"/>
            <family val="2"/>
          </rPr>
          <t>1. CÓNYUGE
2. PADRE Y/O MADRE
3. HIJOS MENORES DE EDAD (SALVO QUE ESTÉN INCAPACITADOS PARA TRABAJAR O ESTÉN ESTUDIANDO Y SEAN MENORES DE 25 AÑOS)</t>
        </r>
      </text>
    </comment>
    <comment ref="C52" authorId="1">
      <text>
        <r>
          <rPr>
            <b/>
            <sz val="7"/>
            <rFont val="Tahoma"/>
            <family val="2"/>
          </rPr>
          <t xml:space="preserve">Usuario de Carbones </t>
        </r>
        <r>
          <rPr>
            <sz val="7"/>
            <rFont val="Tahoma"/>
            <family val="2"/>
          </rPr>
          <t xml:space="preserve">
</t>
        </r>
        <r>
          <rPr>
            <b/>
            <sz val="7"/>
            <rFont val="Tahoma"/>
            <family val="2"/>
          </rPr>
          <t>COLOCAR ACA SI LO HUBIERE, EL EXCESO DE IMPUESTOS RETENIDOS QUE CONSTE EN LA ÚLTIMA DECLARACION DEFINITIVA DE ISLR</t>
        </r>
      </text>
    </comment>
    <comment ref="I62" authorId="1">
      <text>
        <r>
          <rPr>
            <b/>
            <sz val="6"/>
            <rFont val="Tahoma"/>
            <family val="2"/>
          </rPr>
          <t xml:space="preserve">Usuarios de Carbones:
COLOCAR AQUÍ EL VALOR DEL
</t>
        </r>
        <r>
          <rPr>
            <b/>
            <u val="single"/>
            <sz val="6"/>
            <rFont val="Tahoma"/>
            <family val="2"/>
          </rPr>
          <t>ISLR RETENIDO ACUMULADO</t>
        </r>
        <r>
          <rPr>
            <b/>
            <sz val="6"/>
            <rFont val="Tahoma"/>
            <family val="2"/>
          </rPr>
          <t xml:space="preserve"> HASTA EL MES ANTERIOR AL PRESENTE ARI DE VARIACIÓN. ESTE VALOR ESTA EN LA PARTE INFERIOR DERECHA DEL LISTIN DE PAGO
</t>
        </r>
      </text>
    </comment>
    <comment ref="G131" authorId="2">
      <text>
        <r>
          <rPr>
            <b/>
            <sz val="6"/>
            <rFont val="Tahoma"/>
            <family val="2"/>
          </rPr>
          <t>Usuario de Carbones Mina Norte:</t>
        </r>
        <r>
          <rPr>
            <b/>
            <sz val="8"/>
            <rFont val="Tahoma"/>
            <family val="2"/>
          </rPr>
          <t xml:space="preserve">
ESTE VALOR REPRESENTA UNA ESTIMACIÓN DE LO QUE USTED PERCIBIRA DURANTE EL AÑO, PERO DEBE SER UNA ESTIMACION QUE CONSIDERE EL EFECTO DE OTROS CONCEPTOS CON INCIDENCIA SALARIAL MAS ALLA DEL SALARIO BASICO.
</t>
        </r>
      </text>
    </comment>
    <comment ref="G129" authorId="3">
      <text>
        <r>
          <rPr>
            <b/>
            <sz val="8"/>
            <rFont val="Tahoma"/>
            <family val="2"/>
          </rPr>
          <t>Impuesto:</t>
        </r>
        <r>
          <rPr>
            <sz val="8"/>
            <rFont val="Tahoma"/>
            <family val="2"/>
          </rPr>
          <t xml:space="preserve">
</t>
        </r>
        <r>
          <rPr>
            <b/>
            <sz val="8"/>
            <rFont val="Tahoma"/>
            <family val="2"/>
          </rPr>
          <t>COLOQUE AQUÍ EL VALOR DEL CONCEPTO SEÑALADO COMO "</t>
        </r>
        <r>
          <rPr>
            <b/>
            <u val="single"/>
            <sz val="8"/>
            <rFont val="Tahoma"/>
            <family val="2"/>
          </rPr>
          <t>GANANCIAS GRAVABLES ACUMULADAS</t>
        </r>
        <r>
          <rPr>
            <b/>
            <sz val="8"/>
            <rFont val="Tahoma"/>
            <family val="2"/>
          </rPr>
          <t xml:space="preserve">" UBICADO EN LA PARTE CENTRAL 
INFERIOR DEL LISTIN DE PAGO.
</t>
        </r>
      </text>
    </comment>
    <comment ref="F125" authorId="3">
      <text>
        <r>
          <rPr>
            <b/>
            <sz val="8"/>
            <rFont val="Tahoma"/>
            <family val="2"/>
          </rPr>
          <t>Impuesto:</t>
        </r>
        <r>
          <rPr>
            <sz val="8"/>
            <rFont val="Tahoma"/>
            <family val="2"/>
          </rPr>
          <t xml:space="preserve">
</t>
        </r>
        <r>
          <rPr>
            <b/>
            <sz val="8"/>
            <rFont val="Tahoma"/>
            <family val="2"/>
          </rPr>
          <t>COLOQUE AQUÍ EL NUMERO 
1 (UNO) SI DEVENGA ESTE CONCEPTO, EN CASO CONTRARIO COLOQUE 0 (CERO)</t>
        </r>
        <r>
          <rPr>
            <sz val="8"/>
            <rFont val="Tahoma"/>
            <family val="2"/>
          </rPr>
          <t xml:space="preserve">
</t>
        </r>
      </text>
    </comment>
    <comment ref="B71" authorId="3">
      <text>
        <r>
          <rPr>
            <b/>
            <sz val="8"/>
            <rFont val="Tahoma"/>
            <family val="2"/>
          </rPr>
          <t>Impuesto:</t>
        </r>
        <r>
          <rPr>
            <sz val="8"/>
            <rFont val="Tahoma"/>
            <family val="2"/>
          </rPr>
          <t xml:space="preserve">
</t>
        </r>
        <r>
          <rPr>
            <b/>
            <sz val="8"/>
            <rFont val="Tahoma"/>
            <family val="2"/>
          </rPr>
          <t>COLOCAR AQUÍ LA FECHA EN QUE SE LLENA 
LA PLANILLA</t>
        </r>
        <r>
          <rPr>
            <sz val="8"/>
            <rFont val="Tahoma"/>
            <family val="2"/>
          </rPr>
          <t xml:space="preserve">
</t>
        </r>
      </text>
    </comment>
    <comment ref="I63" authorId="3">
      <text>
        <r>
          <rPr>
            <b/>
            <sz val="8"/>
            <rFont val="Tahoma"/>
            <family val="2"/>
          </rPr>
          <t>Impuesto:</t>
        </r>
        <r>
          <rPr>
            <sz val="8"/>
            <rFont val="Tahoma"/>
            <family val="2"/>
          </rPr>
          <t xml:space="preserve">
</t>
        </r>
        <r>
          <rPr>
            <b/>
            <sz val="8"/>
            <rFont val="Tahoma"/>
            <family val="2"/>
          </rPr>
          <t>NO CARGAR AQUÍ NINGUN VALOR, SINO EN EL RECUADRO DE ABAJO</t>
        </r>
      </text>
    </comment>
    <comment ref="G124" authorId="3">
      <text>
        <r>
          <rPr>
            <b/>
            <sz val="8"/>
            <rFont val="Tahoma"/>
            <family val="2"/>
          </rPr>
          <t>Impuesto:</t>
        </r>
        <r>
          <rPr>
            <sz val="8"/>
            <rFont val="Tahoma"/>
            <family val="2"/>
          </rPr>
          <t xml:space="preserve">
</t>
        </r>
        <r>
          <rPr>
            <b/>
            <sz val="8"/>
            <rFont val="Tahoma"/>
            <family val="2"/>
          </rPr>
          <t>COLOCAR AQUÍ UN PROMEDIO MENSUAL ESTIMADO RAZONABLEMENTE QUE REPRESENTE EL EFECTO MENSUAL QUE GENERAN ESOS OTROS CONCEPTOS SALARIALES</t>
        </r>
      </text>
    </comment>
    <comment ref="K64" authorId="3">
      <text>
        <r>
          <rPr>
            <b/>
            <sz val="8"/>
            <rFont val="Tahoma"/>
            <family val="2"/>
          </rPr>
          <t>Impuesto:</t>
        </r>
        <r>
          <rPr>
            <sz val="8"/>
            <rFont val="Tahoma"/>
            <family val="2"/>
          </rPr>
          <t xml:space="preserve">
</t>
        </r>
        <r>
          <rPr>
            <b/>
            <sz val="8"/>
            <rFont val="Tahoma"/>
            <family val="2"/>
          </rPr>
          <t>NO MODIFICAR NI BORRAR ESTA FORMULA</t>
        </r>
      </text>
    </comment>
    <comment ref="E65" authorId="3">
      <text>
        <r>
          <rPr>
            <b/>
            <sz val="8"/>
            <rFont val="Tahoma"/>
            <family val="2"/>
          </rPr>
          <t>Impuesto:</t>
        </r>
        <r>
          <rPr>
            <sz val="8"/>
            <rFont val="Tahoma"/>
            <family val="2"/>
          </rPr>
          <t xml:space="preserve">
</t>
        </r>
        <r>
          <rPr>
            <b/>
            <sz val="8"/>
            <rFont val="Tahoma"/>
            <family val="2"/>
          </rPr>
          <t>NO MODIFICAR NI BORRAR ESTA FORMULA</t>
        </r>
      </text>
    </comment>
    <comment ref="I4" authorId="4">
      <text>
        <r>
          <rPr>
            <b/>
            <sz val="9"/>
            <rFont val="Tahoma"/>
            <family val="2"/>
          </rPr>
          <t>Impuesto:</t>
        </r>
        <r>
          <rPr>
            <sz val="9"/>
            <rFont val="Tahoma"/>
            <family val="2"/>
          </rPr>
          <t xml:space="preserve">
Indicar aqui si es nomina CDG, CBZ o CBG.</t>
        </r>
      </text>
    </comment>
  </commentList>
</comments>
</file>

<file path=xl/sharedStrings.xml><?xml version="1.0" encoding="utf-8"?>
<sst xmlns="http://schemas.openxmlformats.org/spreadsheetml/2006/main" count="199" uniqueCount="181">
  <si>
    <t>REPÚBLICA BOLIVARIANA  DE VENEZUELA</t>
  </si>
  <si>
    <t>MINISTERIO DE FINANZAS</t>
  </si>
  <si>
    <t>DETERMINACIÓN DEL PORCENTAJE DE RETENCIÓN DE</t>
  </si>
  <si>
    <t>SENIAT</t>
  </si>
  <si>
    <t xml:space="preserve">                   IMPUESTO SOBRE LA RENTA</t>
  </si>
  <si>
    <t>SERVICIO NACIONAL INTEGRADO DE ADMINISTRACIÓN TRIBUTARIA</t>
  </si>
  <si>
    <t xml:space="preserve">                      APLICABLE SOBRE SUELDOS, SALARIOS Y  DEMAS REMUNERACIONES CUANDO                 </t>
  </si>
  <si>
    <t xml:space="preserve"> FORMA:  AR-I</t>
  </si>
  <si>
    <t xml:space="preserve">    EL  ENRIQUECIMIENTO  ANUAL  EXCEDA  DE   1.000  UNIDADES  TRIBUTARIAS  A</t>
  </si>
  <si>
    <t xml:space="preserve">                                    PERCIBIR POR LAS PERSONAS NATURALES  RESIDENCIADAS EN EL PAÍS.</t>
  </si>
  <si>
    <t>DATOS DEL CONTRIBUYENTE</t>
  </si>
  <si>
    <t>1.  APELLIDOS Y NOMBRES</t>
  </si>
  <si>
    <t xml:space="preserve"> 2.   CÉDULA DE IDENTIDAD</t>
  </si>
  <si>
    <t xml:space="preserve">  3.    No. RIF DEL COTRIBUYENTE</t>
  </si>
  <si>
    <t>4. NOMBRE DE LA (S) EMPRESA (S) U ORGANISMO(S) DONDE TRABAJA</t>
  </si>
  <si>
    <t>c.</t>
  </si>
  <si>
    <t>6. AÑO GRAVABLE</t>
  </si>
  <si>
    <t>d.</t>
  </si>
  <si>
    <t>A.- ESTIMACIÓN DE LAS REMUNERACIONES POR PERCIBIR EN EL AÑO GRAVABLE</t>
  </si>
  <si>
    <t xml:space="preserve">          INCLUYA: SUELDOS , SALARIOS, PRIMAS DE TRANSPORTE, DE RESIDENCIAS, GASTOS DE ALIMENTACIÓN, HORAS EXTRAS, BONO VACACIONAL, DE ESTIMULO, PAGOS ESPECIALES,</t>
  </si>
  <si>
    <t xml:space="preserve">          COMISIONES POR VENTAS BAJO RELACIÓN DE DEPENDENCIA, PENSIONES DISTINTAS A JUBILACIONES O SIMILARES, UTILIDADES, AGUINALDOS. OBVENCIONES Y OTROS DIFERENTES </t>
  </si>
  <si>
    <t>a)   CANTIDAD POR PERCIBIR DE LA EMPRESA U ORGANISMO:</t>
  </si>
  <si>
    <t>c)   CANTIDAD POR PERCIBIR DE LA EMPRESA U ORGANISMO:</t>
  </si>
  <si>
    <t xml:space="preserve">         Bs.</t>
  </si>
  <si>
    <t xml:space="preserve">          Bs.</t>
  </si>
  <si>
    <t>b)   CANTIDAD POR PERCIBIR DE LA EMPRESA U ORGANISMO:</t>
  </si>
  <si>
    <t>d)   CANTIDAD POR PERCIBIR DE LA EMPRESA U ORGANISMO:</t>
  </si>
  <si>
    <t>TOTAL QUE ESTIMA PERCIBIR   (a +  . . .  + d)</t>
  </si>
  <si>
    <t xml:space="preserve">A (Bs.)   ===&gt; </t>
  </si>
  <si>
    <t>B.- CONVERSIÓN DE LAS REMUNERACIONES ESTIMADAS EN "A" A UNIDADES TRIBUTARIAS (U.T.)</t>
  </si>
  <si>
    <t xml:space="preserve">         TOTAL DE LAS REMUNERACIONES EN "A"</t>
  </si>
  <si>
    <t>VALOR U.T. PARA EL AÑO GRAVABLE</t>
  </si>
  <si>
    <t>Bs.</t>
  </si>
  <si>
    <t>÷</t>
  </si>
  <si>
    <t xml:space="preserve">B (U.T.)   ===&gt; </t>
  </si>
  <si>
    <t>C.- DESGRÁVAMENES QUE ESTIMA PAGAR EN EL AÑO GRAVABLE (NO LLENE ESTE CUADRO NI EL CUADRO D, SI OPTA POR EL DESGRÁVAMEN</t>
  </si>
  <si>
    <t xml:space="preserve">     ÚNICO DE 774 U.T., VER CUADRO "E")</t>
  </si>
  <si>
    <t xml:space="preserve">      CONCEPTOS</t>
  </si>
  <si>
    <t>BOLIVARES</t>
  </si>
  <si>
    <t xml:space="preserve">   1.   INSTITUTOS DOCENTES POR LA EDUCACIÓN DEL CONTRIBUYENTE Y DESCENDIENTES NO MAYORES DE 25 AÑOS</t>
  </si>
  <si>
    <t xml:space="preserve">   2.  PRIMAS DE SEGURO, DE HOSPITALIZACIÓN, CIRUGIA Y MARTENIDAD</t>
  </si>
  <si>
    <t xml:space="preserve">   3.  SERVICIOS MÉDICOS ODONTOLÓGICOS Y DE HOSPITALIZACIÓN (INCLUYE CARGA FAMILIAR)</t>
  </si>
  <si>
    <t xml:space="preserve">   4.  INTERESES POR LA ADQUISICIÓN DE LA VIVIENDA PRINCIPAL O DE LO PAGADO POR ALQUILER DE LA VIVIENDA QUE LE SIRVE DE ASIENTO PERMANENTE DEL HOGAR</t>
  </si>
  <si>
    <t>TOTAL DESGRÁVAMENES (SUMA DE  1 +  . . .  + 4)</t>
  </si>
  <si>
    <t xml:space="preserve">C (Bs.)   ===&gt; </t>
  </si>
  <si>
    <t>D.- CONVERSIÓN DE LOS DESGRÁVAMENES ESTIMADOS EN "C" A UNIDADES TRIBUTARIAS (U.T.)</t>
  </si>
  <si>
    <t xml:space="preserve">         TOTAL DESGRÁVAMENES ESTIMADOS EN "C"</t>
  </si>
  <si>
    <t xml:space="preserve">D (U.T.)   ===&gt; </t>
  </si>
  <si>
    <t>E.- DESGRÁVAMEN ÚNICO (NO CONSIDERE OTRO DESGRÁVAMEN)</t>
  </si>
  <si>
    <t xml:space="preserve">   1.  MONTO FIJO DEL DESGRAVAMEN (ART. 62 - LEY)</t>
  </si>
  <si>
    <t xml:space="preserve">E (U.T.)   ===&gt; </t>
  </si>
  <si>
    <t>F.- DETERMINACIÓN DE LA RENTA GRAVABLE</t>
  </si>
  <si>
    <t xml:space="preserve">         REMUNERACIONES ESTIMADAS EN  "B"</t>
  </si>
  <si>
    <t>DESGRÁVAMENES DETERMINADOS EN  "D" o EN  "E"</t>
  </si>
  <si>
    <t>RENTA GRAVABLE</t>
  </si>
  <si>
    <t>U.T.</t>
  </si>
  <si>
    <t>-</t>
  </si>
  <si>
    <t xml:space="preserve">      U.T.</t>
  </si>
  <si>
    <t xml:space="preserve">F (U.T.)   ===&gt; </t>
  </si>
  <si>
    <t>NOTA: SI EL MONTO RESULTANTE EN  "F" ES NEGATIVO FIRME EL FORMULARIO Y ENTREGUELO A SU AGENTE DE RETENCIÓN</t>
  </si>
  <si>
    <t>G.- CALCULO DEL IMPUESTO ESTIMADO PARA EL AÑO GRAVABLE:</t>
  </si>
  <si>
    <t>NOTA:  PARA ESTE FIN, BUSQUE EN LA TABLA DE FRACCIÓN DE ENRIQUECIMIENTO DONDE SE UBIQUE EL MONTO DE LA CASILLA  "F",  MULTIPLIQUE ESTE POR EL PORCENTAJE QUE CORRESPONDA</t>
  </si>
  <si>
    <t xml:space="preserve">             Y RESTE EL SUSTRAENDO RESPECTIVO Y ESCRIBA DE SEGUIDA EL RESULTADO.</t>
  </si>
  <si>
    <t>TOTAL DEL IMPUESTO DEL AÑO GRAVABLE</t>
  </si>
  <si>
    <t xml:space="preserve">G (U.T.)   ===&gt; </t>
  </si>
  <si>
    <t>H.- REBAJAS AL IMPUESTO DETERMINADO EN  "G" (EXPRESADAS EN UNIDADES TRIBUTARIAS (U.T.))</t>
  </si>
  <si>
    <t>1,-    REBAJA PERSONAL (ART. 63 - LEY)</t>
  </si>
  <si>
    <t>10 U.T.</t>
  </si>
  <si>
    <t>2.-    CARGA FAMILIAR (VER INSTRUCTIVO):   CANTIDAD</t>
  </si>
  <si>
    <t>X</t>
  </si>
  <si>
    <t>=</t>
  </si>
  <si>
    <t>3.-    IMPUESTO RETENIDO DEMAS, EN AÑOS ANTERIORES</t>
  </si>
  <si>
    <t>VALOR    U.T.</t>
  </si>
  <si>
    <t>TOTAL DE REBAJAS (1 + 2 + 3)</t>
  </si>
  <si>
    <t xml:space="preserve">H (U.T.)   ===&gt; </t>
  </si>
  <si>
    <t>I.- IMPUESTO (ESTIMADO) A RETENER EN EL AÑO GRAVABLE  "G" - "H"</t>
  </si>
  <si>
    <t xml:space="preserve">I (U.T.)   ===&gt; </t>
  </si>
  <si>
    <t>J.- PORCENTAJE DE RETENCIÓN INICIAL</t>
  </si>
  <si>
    <t>CALCULE EL PORCENTAJE INICIAL DE RETENCIÓN APLICABLE SOBRE CADA PAGO O ABONO EN CUENTA QUE LE EFECTUEN EN EL AÑO GRAVABLE, MEDIANTE LA SIGUIENTE EXPRESIÓN:</t>
  </si>
  <si>
    <t xml:space="preserve">J ==&gt;  %   = </t>
  </si>
  <si>
    <t>TOTAL CASILLA    "I"</t>
  </si>
  <si>
    <t>X    100    =</t>
  </si>
  <si>
    <t>TOTAL CASILLA  "B"</t>
  </si>
  <si>
    <t xml:space="preserve">EN CASO DE PRESENTAR VARIACIÓN EN LOS DATOS DETERMINANTES DEL PORCENTAJE INICIAL "J", CALCULE EL NUEVO  (%), APLICABLE POR EL RESTO DEL AÑO GRAVABLE, EN EL CUADRO "K" </t>
  </si>
  <si>
    <t>EN CASO DE VARIACIÓN DE LOS DATOS, INDIQUE A CONTINUACIÓN LA SIGUIENTE INFORMACIÓN:</t>
  </si>
  <si>
    <t xml:space="preserve">1.    TOTAL DEL IMPUESTO QUE LE HAN RETENIDO HASTA LA FECHA </t>
  </si>
  <si>
    <t xml:space="preserve">1 (Bs.)  ===&gt; </t>
  </si>
  <si>
    <t xml:space="preserve">2 (Bs.)  ===&gt; </t>
  </si>
  <si>
    <t>DETERMINACIÓN DEL PORCENTAJE:</t>
  </si>
  <si>
    <t xml:space="preserve">K ==&gt;  %   = </t>
  </si>
  <si>
    <t>TOTAL  "I"  x  VALOR  U.T.   -   TOTAL  "1"</t>
  </si>
  <si>
    <t xml:space="preserve">      x   100   =</t>
  </si>
  <si>
    <t>TOTAL  "A"   -   TOTAL  "2"</t>
  </si>
  <si>
    <t>L.- CONTRIBUYENTE  O  SU  REPRESENTANTE:  CONSTANCIA  DE  ENTREGA  DE  LA</t>
  </si>
  <si>
    <t>M.- CONSTANCIA DE RECEPCIÓN Y VERIFICACIÓN  DE  INFORMACIÓN POR</t>
  </si>
  <si>
    <t xml:space="preserve">      DETERMINACIÓN DEL PORCENTAJE DE RETENCIÓN AL AGENTE DE RETENCIÓN.</t>
  </si>
  <si>
    <t xml:space="preserve">       EL AGENTE DE RETENCIÓN. </t>
  </si>
  <si>
    <t>MARACAIBO</t>
  </si>
  <si>
    <t>LUGAR                                    FECHA                              FIRMA DEL CONTRIBUYENTE</t>
  </si>
  <si>
    <t>IMPUESTO SOBRE LA RENTA</t>
  </si>
  <si>
    <t>TABLA PRACTICA DE LA TARIFA No. 1</t>
  </si>
  <si>
    <t>PERSONAS NATURALES</t>
  </si>
  <si>
    <t>VALOR DE LA UNIDAD TRIBUTARIA (U.T.) PARA EL AÑO GRAVABLE:</t>
  </si>
  <si>
    <t>ENTRE</t>
  </si>
  <si>
    <t>TARIFA</t>
  </si>
  <si>
    <t>SUSTRAENDO</t>
  </si>
  <si>
    <t>1     y     1.000 U.T.</t>
  </si>
  <si>
    <t>0 U.T.</t>
  </si>
  <si>
    <t>(1.000 U.T.  +  1)  y  1.500 U.T.</t>
  </si>
  <si>
    <t>30 U.T.</t>
  </si>
  <si>
    <t>(1.500 U.T.  +  1)  y  2.000 U.T.</t>
  </si>
  <si>
    <t>75 U.T.</t>
  </si>
  <si>
    <t>(2.000 U.T.  +  1)  y  2.500 U.T.</t>
  </si>
  <si>
    <t>155 U.T.</t>
  </si>
  <si>
    <t>(2.500 U.T.  +  1)  y  3.000 U.T.</t>
  </si>
  <si>
    <t>255 U.T.</t>
  </si>
  <si>
    <t>(3.000 U.T.  +  1)  y  4.000 U.T.</t>
  </si>
  <si>
    <t>375 U.T.</t>
  </si>
  <si>
    <t>(4.000 U.T.  +  1)  y  6.000 U.T.</t>
  </si>
  <si>
    <t>575 U.T.</t>
  </si>
  <si>
    <t>(6.000 U.T.  +  1) en Adelante</t>
  </si>
  <si>
    <t>875 U.T.</t>
  </si>
  <si>
    <t>DETERMINACION DEL PORCENTAJE DE RETENCION</t>
  </si>
  <si>
    <t>a</t>
  </si>
  <si>
    <t xml:space="preserve"> </t>
  </si>
  <si>
    <t>b</t>
  </si>
  <si>
    <t>c</t>
  </si>
  <si>
    <t>TIEMPO DE VIAJE:</t>
  </si>
  <si>
    <t>d</t>
  </si>
  <si>
    <t>e</t>
  </si>
  <si>
    <t>TOTAL REMUNERACIÓN MENSUAL:</t>
  </si>
  <si>
    <t>f</t>
  </si>
  <si>
    <t>g</t>
  </si>
  <si>
    <r>
      <rPr>
        <b/>
        <sz val="8"/>
        <rFont val="Verdana"/>
        <family val="2"/>
      </rPr>
      <t>2. Cédula de Identidad:</t>
    </r>
    <r>
      <rPr>
        <sz val="8"/>
        <rFont val="Verdana"/>
        <family val="2"/>
      </rPr>
      <t xml:space="preserve"> Comenzará escribiendo V si es venezolano </t>
    </r>
  </si>
  <si>
    <t>y E si es extranjero y a continuación su número de cédula de identidad.</t>
  </si>
  <si>
    <r>
      <t xml:space="preserve">3. RIF (Registro de Información Fiscal): </t>
    </r>
    <r>
      <rPr>
        <sz val="8"/>
        <rFont val="Verdana"/>
        <family val="2"/>
      </rPr>
      <t>Colocarlo completo.</t>
    </r>
  </si>
  <si>
    <t xml:space="preserve">SI USTED OPTA POR LOS DESGRÁVAMENES </t>
  </si>
  <si>
    <t>DIFERENTES A 774 U.T., COMPLETE LAS CELDAS I29, I30, I31 E I32</t>
  </si>
  <si>
    <r>
      <t xml:space="preserve">a. </t>
    </r>
    <r>
      <rPr>
        <b/>
        <sz val="7"/>
        <color indexed="12"/>
        <rFont val="Small Fonts"/>
        <family val="2"/>
      </rPr>
      <t>CARBONES DEL ZULIA, S.A.</t>
    </r>
  </si>
  <si>
    <t>TOTAL DE CARGA FAMILIAR:</t>
  </si>
  <si>
    <t>1. CÓNYUGE</t>
  </si>
  <si>
    <t>2. PADRE Y/O MADRE</t>
  </si>
  <si>
    <t>3. HIJOS MENORES DE EDAD (SALVO QUE ESTÉN INCAPACITADOS PARA TRABAJAR O ESTÉN ESTUDIANDO Y SEAN MENORES DE 25 AÑOS)</t>
  </si>
  <si>
    <r>
      <t xml:space="preserve">1. Datos del contribuyente: </t>
    </r>
    <r>
      <rPr>
        <sz val="8"/>
        <rFont val="Verdana"/>
        <family val="2"/>
      </rPr>
      <t>Escriba sus Apellidos y Nombres.</t>
    </r>
  </si>
  <si>
    <t>V</t>
  </si>
  <si>
    <t xml:space="preserve">          INGRESOS QUE ESTIME DEVENGAR EN EL AÑO GRAVABLE.</t>
  </si>
  <si>
    <t>6. SI UD. OPTA POR LOS DESGRÁVAMENES DIFERENTES A 774 U.T., COMPLETE LAS CELDAS I29, I30, I31 E I32.</t>
  </si>
  <si>
    <r>
      <t xml:space="preserve">realice, como horas extras, feriados u otros conceptos de carácter salarial, </t>
    </r>
    <r>
      <rPr>
        <b/>
        <u val="single"/>
        <sz val="14"/>
        <color indexed="10"/>
        <rFont val="Arial"/>
        <family val="2"/>
      </rPr>
      <t>se debe</t>
    </r>
    <r>
      <rPr>
        <b/>
        <sz val="14"/>
        <color indexed="10"/>
        <rFont val="Arial"/>
        <family val="2"/>
      </rPr>
      <t xml:space="preserve"> agregar</t>
    </r>
  </si>
  <si>
    <t>TOTAL REMUNERACIÓN ANUAL GRAVABLE:</t>
  </si>
  <si>
    <t xml:space="preserve"> I N S T R U C C I O N E S:</t>
  </si>
  <si>
    <t>los elementos de calculo del ARI Inicial (tales como salario y valor de la unidad tributaria)</t>
  </si>
  <si>
    <r>
      <t>b</t>
    </r>
    <r>
      <rPr>
        <b/>
        <sz val="14"/>
        <color indexed="10"/>
        <rFont val="Arial"/>
        <family val="2"/>
      </rPr>
      <t>) Si percibe de manera recurrente ingresos adicionales generados por las guardias que</t>
    </r>
  </si>
  <si>
    <t>5. POR FAVOR LEA LOS COMENTARIOS EN LAS CELDAS DONDE HAYA UN TRIANGULO ROJO EN LA ESQUINA SUPERIOR DERECHA</t>
  </si>
  <si>
    <t>EL NUMERO DE LA CEDULA DE IDENTIDAD</t>
  </si>
  <si>
    <r>
      <t xml:space="preserve">4. LAS CELDAS EN COLOR VERDE </t>
    </r>
    <r>
      <rPr>
        <b/>
        <u val="single"/>
        <sz val="10"/>
        <color indexed="10"/>
        <rFont val="MS Sans Serif"/>
        <family val="2"/>
      </rPr>
      <t>NO SE DEBEN MODIFICAR</t>
    </r>
    <r>
      <rPr>
        <b/>
        <u val="single"/>
        <sz val="10"/>
        <rFont val="MS Sans Serif"/>
        <family val="2"/>
      </rPr>
      <t xml:space="preserve"> </t>
    </r>
  </si>
  <si>
    <t>2.    TOTAL DE   REMUNERACIONES PERCIBIDAS  HASTA LA FECHA</t>
  </si>
  <si>
    <r>
      <t xml:space="preserve">  </t>
    </r>
    <r>
      <rPr>
        <b/>
        <sz val="7"/>
        <rFont val="Small Fonts"/>
        <family val="2"/>
      </rPr>
      <t>b.</t>
    </r>
  </si>
  <si>
    <t>5. SI  ES VARIACIÓN MARQUE X EN EL MES QUE CORRESPONDA</t>
  </si>
  <si>
    <t xml:space="preserve">K.- PORCENTAJE POR VARIACIÓN EN LOS DATOS APLICABLE POR EL RESTO DEL AÑO GRAVABLE </t>
  </si>
  <si>
    <t>POR  FAVOR  LEA  LAS  SIGUIENTES  INSTRUCCIONES :</t>
  </si>
  <si>
    <t>8, NO OLVIDE AGREGAR LA FECHA EN LA CASILLA AMARILLA AL FINAL DE LA HOJA Y FIRMAR LA MISMA. ASIMISMO COLOCAR BIEN</t>
  </si>
  <si>
    <r>
      <t xml:space="preserve">3. POR FAVOR COMPLETE LA INFORMACIÓN (SI APLICA), </t>
    </r>
    <r>
      <rPr>
        <b/>
        <u val="single"/>
        <sz val="10"/>
        <color indexed="10"/>
        <rFont val="MS Sans Serif"/>
        <family val="2"/>
      </rPr>
      <t>SOLO LLENANDO LAS CELDAS DE COLOR AMARILLO</t>
    </r>
  </si>
  <si>
    <r>
      <t xml:space="preserve">OTROS CONCEPTOS </t>
    </r>
    <r>
      <rPr>
        <b/>
        <u val="single"/>
        <sz val="9"/>
        <color indexed="10"/>
        <rFont val="Arial"/>
        <family val="2"/>
      </rPr>
      <t>RECURRENTES DE CARÁCTER SALARIAL</t>
    </r>
  </si>
  <si>
    <r>
      <t xml:space="preserve">un promedio mensual </t>
    </r>
    <r>
      <rPr>
        <b/>
        <i/>
        <u val="single"/>
        <sz val="14"/>
        <color indexed="16"/>
        <rFont val="Arial"/>
        <family val="2"/>
      </rPr>
      <t>estimado</t>
    </r>
    <r>
      <rPr>
        <b/>
        <sz val="14"/>
        <color indexed="10"/>
        <rFont val="Arial"/>
        <family val="2"/>
      </rPr>
      <t xml:space="preserve"> representativo de estos, pues ellos se van a refelejar en </t>
    </r>
  </si>
  <si>
    <t>PATRONO</t>
  </si>
  <si>
    <r>
      <t>a</t>
    </r>
    <r>
      <rPr>
        <b/>
        <sz val="14"/>
        <color indexed="10"/>
        <rFont val="Arial"/>
        <family val="2"/>
      </rPr>
      <t xml:space="preserve">) Ingrese su salario basico mensual vigente </t>
    </r>
  </si>
  <si>
    <r>
      <t>ENERO____ MARZO  ___  JUNIO  _____   SEPT. _</t>
    </r>
    <r>
      <rPr>
        <u val="single"/>
        <sz val="6"/>
        <rFont val="Small Fonts"/>
        <family val="2"/>
      </rPr>
      <t xml:space="preserve"> X_</t>
    </r>
    <r>
      <rPr>
        <sz val="6"/>
        <rFont val="Small Fonts"/>
        <family val="2"/>
      </rPr>
      <t xml:space="preserve"> DIC. ___</t>
    </r>
  </si>
  <si>
    <t>1. COMIENCE  SUMINISTRANDO LOS DATOS QUE ABAJO SE SOLICITAN, DE DONDE SE TOMARAN AUTOMATICAMENTE</t>
  </si>
  <si>
    <t xml:space="preserve">LOS DATOS QUE ALIMENTARAN LA PLANILLA DEL AR-I </t>
  </si>
  <si>
    <t xml:space="preserve">2. ESTE FORMATO DEBE SER LLENADO , FIRMADO Y ENVIADO EN FISICO SEGÚN LA FECHA INDICADA  A LA UNIDAD </t>
  </si>
  <si>
    <t>DE NOMINA DE LA GERENCIA DE RRHH.</t>
  </si>
  <si>
    <t>7.ESTE ARI NO DEBE SER ENVIADO POR CORREO (SOLO EN CASO EXCEPCIONAL PREVIO ACUERDO  LA GERENCIA DE RRHH</t>
  </si>
  <si>
    <t xml:space="preserve">COMIENCE LLENANDO ESTAS CASILLAS </t>
  </si>
  <si>
    <t>el ARC que emitira la empresa al finalizar el año 2022 y ocultarlos constituye un delito fiscal</t>
  </si>
  <si>
    <r>
      <t>c</t>
    </r>
    <r>
      <rPr>
        <b/>
        <sz val="14"/>
        <color indexed="10"/>
        <rFont val="Arial"/>
        <family val="2"/>
      </rPr>
      <t>) Si usted genera el concepto de "tiempo de viaje" coloque un "uno" (1), si no un "cero" (0)</t>
    </r>
  </si>
  <si>
    <t>a preparar este formato de variacion, o que haya sufrido  cambios el valor de alguno</t>
  </si>
  <si>
    <r>
      <t>j</t>
    </r>
    <r>
      <rPr>
        <b/>
        <sz val="14"/>
        <color indexed="10"/>
        <rFont val="Arial"/>
        <family val="2"/>
      </rPr>
      <t xml:space="preserve">) La remuneracion anual debe superar LAS 1000 UT, es decir  Bs. 400,00 para estar obligado </t>
    </r>
  </si>
  <si>
    <t>SALARIO BASICO MENSUAL</t>
  </si>
  <si>
    <t>REMUNERACION ANUAL POR PERCIBIR (Oct-Dic 2022)</t>
  </si>
  <si>
    <t>REMUNERACION ANUAL REAL PERCIBIDA (Ene-Sept 2022)</t>
  </si>
  <si>
    <t xml:space="preserve">    LUGAR                                       FECHA                        FIRMA DEL AGENTE DE RETENCION</t>
  </si>
</sst>
</file>

<file path=xl/styles.xml><?xml version="1.0" encoding="utf-8"?>
<styleSheet xmlns="http://schemas.openxmlformats.org/spreadsheetml/2006/main">
  <numFmts count="3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S&quot;\ #,##0;&quot;Bs.S&quot;\ \-#,##0"/>
    <numFmt numFmtId="165" formatCode="&quot;Bs.S&quot;\ #,##0;[Red]&quot;Bs.S&quot;\ \-#,##0"/>
    <numFmt numFmtId="166" formatCode="&quot;Bs.S&quot;\ #,##0.00;&quot;Bs.S&quot;\ \-#,##0.00"/>
    <numFmt numFmtId="167" formatCode="&quot;Bs.S&quot;\ #,##0.00;[Red]&quot;Bs.S&quot;\ \-#,##0.00"/>
    <numFmt numFmtId="168" formatCode="_ &quot;Bs.S&quot;\ * #,##0_ ;_ &quot;Bs.S&quot;\ * \-#,##0_ ;_ &quot;Bs.S&quot;\ * &quot;-&quot;_ ;_ @_ "/>
    <numFmt numFmtId="169" formatCode="_ &quot;Bs.S&quot;\ * #,##0.00_ ;_ &quot;Bs.S&quot;\ * \-#,##0.00_ ;_ &quot;Bs.S&quot;\ * &quot;-&quot;??_ ;_ @_ "/>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Bs&quot;\ #,##0_);\(&quot;Bs&quot;\ #,##0\)"/>
    <numFmt numFmtId="179" formatCode="&quot;Bs&quot;\ #,##0_);[Red]\(&quot;Bs&quot;\ #,##0\)"/>
    <numFmt numFmtId="180" formatCode="&quot;Bs&quot;\ #,##0.00_);\(&quot;Bs&quot;\ #,##0.00\)"/>
    <numFmt numFmtId="181" formatCode="&quot;Bs&quot;\ #,##0.00_);[Red]\(&quot;Bs&quot;\ #,##0.00\)"/>
    <numFmt numFmtId="182" formatCode="_(&quot;Bs&quot;\ * #,##0_);_(&quot;Bs&quot;\ * \(#,##0\);_(&quot;Bs&quot;\ * &quot;-&quot;_);_(@_)"/>
    <numFmt numFmtId="183" formatCode="_(* #,##0_);_(* \(#,##0\);_(* &quot;-&quot;_);_(@_)"/>
    <numFmt numFmtId="184" formatCode="_(&quot;Bs&quot;\ * #,##0.00_);_(&quot;Bs&quot;\ * \(#,##0.00\);_(&quot;Bs&quot;\ * &quot;-&quot;??_);_(@_)"/>
    <numFmt numFmtId="185" formatCode="_(* #,##0.00_);_(* \(#,##0.00\);_(* &quot;-&quot;??_);_(@_)"/>
    <numFmt numFmtId="186" formatCode="#,##0.000_);[Red]\(#,##0.000\)"/>
    <numFmt numFmtId="187" formatCode="#,##0.0_);[Red]\(#,##0.0\)"/>
    <numFmt numFmtId="188" formatCode="#,##0.0"/>
    <numFmt numFmtId="189" formatCode="#,##0.000"/>
  </numFmts>
  <fonts count="110">
    <font>
      <sz val="10"/>
      <name val="MS Sans Serif"/>
      <family val="2"/>
    </font>
    <font>
      <sz val="11"/>
      <color indexed="8"/>
      <name val="Calibri"/>
      <family val="2"/>
    </font>
    <font>
      <b/>
      <sz val="8.5"/>
      <name val="MS Sans Serif"/>
      <family val="2"/>
    </font>
    <font>
      <sz val="4.2"/>
      <name val="Small Fonts"/>
      <family val="2"/>
    </font>
    <font>
      <b/>
      <sz val="10"/>
      <name val="MS Sans Serif"/>
      <family val="2"/>
    </font>
    <font>
      <sz val="8.5"/>
      <name val="Arial"/>
      <family val="2"/>
    </font>
    <font>
      <b/>
      <sz val="8"/>
      <name val="Arial"/>
      <family val="2"/>
    </font>
    <font>
      <b/>
      <sz val="16"/>
      <name val="MS Serif"/>
      <family val="1"/>
    </font>
    <font>
      <sz val="7.6"/>
      <name val="Arial"/>
      <family val="2"/>
    </font>
    <font>
      <sz val="12"/>
      <name val="Arial"/>
      <family val="2"/>
    </font>
    <font>
      <sz val="3"/>
      <name val="Small Fonts"/>
      <family val="2"/>
    </font>
    <font>
      <sz val="6"/>
      <name val="Small Fonts"/>
      <family val="2"/>
    </font>
    <font>
      <b/>
      <sz val="8"/>
      <name val="Times New Roman"/>
      <family val="1"/>
    </font>
    <font>
      <b/>
      <sz val="7"/>
      <name val="Small Fonts"/>
      <family val="2"/>
    </font>
    <font>
      <sz val="8"/>
      <name val="Arial"/>
      <family val="2"/>
    </font>
    <font>
      <b/>
      <sz val="8"/>
      <color indexed="8"/>
      <name val="Arial"/>
      <family val="2"/>
    </font>
    <font>
      <b/>
      <sz val="6"/>
      <name val="Small Fonts"/>
      <family val="2"/>
    </font>
    <font>
      <sz val="7"/>
      <name val="Small Fonts"/>
      <family val="2"/>
    </font>
    <font>
      <b/>
      <sz val="8"/>
      <color indexed="12"/>
      <name val="Arial"/>
      <family val="2"/>
    </font>
    <font>
      <sz val="5.5"/>
      <name val="Small Fonts"/>
      <family val="2"/>
    </font>
    <font>
      <b/>
      <sz val="8.5"/>
      <color indexed="12"/>
      <name val="Arial"/>
      <family val="2"/>
    </font>
    <font>
      <b/>
      <sz val="8.5"/>
      <name val="Arial"/>
      <family val="2"/>
    </font>
    <font>
      <sz val="8"/>
      <name val="Times New Roman"/>
      <family val="1"/>
    </font>
    <font>
      <b/>
      <sz val="7"/>
      <name val="Sans Serif 10cpi"/>
      <family val="3"/>
    </font>
    <font>
      <sz val="8.5"/>
      <name val="MS Sans Serif"/>
      <family val="2"/>
    </font>
    <font>
      <u val="single"/>
      <sz val="5"/>
      <name val="Small Fonts"/>
      <family val="2"/>
    </font>
    <font>
      <sz val="6"/>
      <name val="Arial"/>
      <family val="2"/>
    </font>
    <font>
      <sz val="5"/>
      <name val="Small Fonts"/>
      <family val="2"/>
    </font>
    <font>
      <sz val="5.8"/>
      <name val="Small Fonts"/>
      <family val="2"/>
    </font>
    <font>
      <sz val="10"/>
      <name val="Times New Roman"/>
      <family val="1"/>
    </font>
    <font>
      <u val="single"/>
      <sz val="6"/>
      <name val="Small Fonts"/>
      <family val="2"/>
    </font>
    <font>
      <sz val="7"/>
      <name val="MS Sans Serif"/>
      <family val="2"/>
    </font>
    <font>
      <sz val="6"/>
      <name val="MS Sans Serif"/>
      <family val="2"/>
    </font>
    <font>
      <b/>
      <sz val="6"/>
      <color indexed="12"/>
      <name val="MS Sans Serif"/>
      <family val="2"/>
    </font>
    <font>
      <b/>
      <sz val="8.5"/>
      <color indexed="12"/>
      <name val="MS Sans Serif"/>
      <family val="2"/>
    </font>
    <font>
      <sz val="5"/>
      <name val="MS Sans Serif"/>
      <family val="2"/>
    </font>
    <font>
      <b/>
      <sz val="12"/>
      <name val="Times New Roman"/>
      <family val="1"/>
    </font>
    <font>
      <b/>
      <sz val="12"/>
      <color indexed="10"/>
      <name val="Times New Roman"/>
      <family val="1"/>
    </font>
    <font>
      <b/>
      <sz val="10"/>
      <color indexed="12"/>
      <name val="Times New Roman"/>
      <family val="1"/>
    </font>
    <font>
      <b/>
      <sz val="10"/>
      <name val="Arial"/>
      <family val="2"/>
    </font>
    <font>
      <b/>
      <sz val="11"/>
      <name val="Arial"/>
      <family val="2"/>
    </font>
    <font>
      <b/>
      <sz val="14"/>
      <name val="Arial"/>
      <family val="2"/>
    </font>
    <font>
      <b/>
      <sz val="7"/>
      <name val="Tahoma"/>
      <family val="2"/>
    </font>
    <font>
      <sz val="7"/>
      <name val="Tahoma"/>
      <family val="2"/>
    </font>
    <font>
      <b/>
      <sz val="6"/>
      <name val="Tahoma"/>
      <family val="2"/>
    </font>
    <font>
      <sz val="6"/>
      <name val="Tahoma"/>
      <family val="2"/>
    </font>
    <font>
      <b/>
      <sz val="8"/>
      <name val="Tahoma"/>
      <family val="2"/>
    </font>
    <font>
      <sz val="8"/>
      <name val="Tahoma"/>
      <family val="2"/>
    </font>
    <font>
      <b/>
      <sz val="8"/>
      <name val="Verdana"/>
      <family val="2"/>
    </font>
    <font>
      <sz val="8"/>
      <name val="Verdana"/>
      <family val="2"/>
    </font>
    <font>
      <b/>
      <sz val="10"/>
      <color indexed="10"/>
      <name val="MS Sans Serif"/>
      <family val="2"/>
    </font>
    <font>
      <b/>
      <sz val="7"/>
      <color indexed="12"/>
      <name val="Small Fonts"/>
      <family val="2"/>
    </font>
    <font>
      <b/>
      <u val="single"/>
      <sz val="14"/>
      <color indexed="10"/>
      <name val="Arial"/>
      <family val="2"/>
    </font>
    <font>
      <b/>
      <sz val="14"/>
      <color indexed="10"/>
      <name val="Arial"/>
      <family val="2"/>
    </font>
    <font>
      <sz val="8"/>
      <name val="MS Sans Serif"/>
      <family val="2"/>
    </font>
    <font>
      <u val="single"/>
      <sz val="10"/>
      <name val="MS Sans Serif"/>
      <family val="2"/>
    </font>
    <font>
      <b/>
      <u val="single"/>
      <sz val="10"/>
      <name val="MS Sans Serif"/>
      <family val="2"/>
    </font>
    <font>
      <sz val="8"/>
      <color indexed="8"/>
      <name val="Tahoma"/>
      <family val="2"/>
    </font>
    <font>
      <sz val="10"/>
      <color indexed="10"/>
      <name val="MS Sans Serif"/>
      <family val="2"/>
    </font>
    <font>
      <b/>
      <sz val="9"/>
      <color indexed="10"/>
      <name val="Arial"/>
      <family val="2"/>
    </font>
    <font>
      <b/>
      <u val="single"/>
      <sz val="9"/>
      <color indexed="10"/>
      <name val="Arial"/>
      <family val="2"/>
    </font>
    <font>
      <b/>
      <u val="single"/>
      <sz val="20"/>
      <color indexed="10"/>
      <name val="Arial"/>
      <family val="2"/>
    </font>
    <font>
      <b/>
      <sz val="9"/>
      <name val="Arial"/>
      <family val="2"/>
    </font>
    <font>
      <b/>
      <sz val="10"/>
      <color indexed="12"/>
      <name val="MS Sans Serif"/>
      <family val="2"/>
    </font>
    <font>
      <b/>
      <sz val="14"/>
      <color indexed="12"/>
      <name val="Arial"/>
      <family val="2"/>
    </font>
    <font>
      <b/>
      <u val="single"/>
      <sz val="20"/>
      <color indexed="12"/>
      <name val="Arial"/>
      <family val="2"/>
    </font>
    <font>
      <b/>
      <u val="single"/>
      <sz val="10"/>
      <color indexed="10"/>
      <name val="MS Sans Serif"/>
      <family val="2"/>
    </font>
    <font>
      <b/>
      <i/>
      <u val="single"/>
      <sz val="14"/>
      <color indexed="16"/>
      <name val="Arial"/>
      <family val="2"/>
    </font>
    <font>
      <b/>
      <sz val="18"/>
      <color indexed="16"/>
      <name val="MS Sans Serif"/>
      <family val="2"/>
    </font>
    <font>
      <b/>
      <sz val="18"/>
      <color indexed="16"/>
      <name val="Arial"/>
      <family val="2"/>
    </font>
    <font>
      <b/>
      <u val="single"/>
      <sz val="8"/>
      <name val="Tahoma"/>
      <family val="2"/>
    </font>
    <font>
      <b/>
      <u val="single"/>
      <sz val="6"/>
      <name val="Tahoma"/>
      <family val="2"/>
    </font>
    <font>
      <b/>
      <sz val="8"/>
      <name val="MS Sans Serif"/>
      <family val="2"/>
    </font>
    <font>
      <sz val="9"/>
      <name val="Tahoma"/>
      <family val="2"/>
    </font>
    <font>
      <b/>
      <sz val="9"/>
      <name val="Tahoma"/>
      <family val="2"/>
    </font>
    <font>
      <b/>
      <sz val="18"/>
      <name val="MS Sans Serif"/>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52"/>
        <bgColor indexed="64"/>
      </patternFill>
    </fill>
    <fill>
      <patternFill patternType="solid">
        <fgColor theme="0"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63"/>
      </left>
      <right/>
      <top style="thin">
        <color indexed="63"/>
      </top>
      <bottom style="thin">
        <color indexed="63"/>
      </bottom>
    </border>
    <border>
      <left/>
      <right/>
      <top style="thin">
        <color indexed="63"/>
      </top>
      <bottom style="thin">
        <color indexed="63"/>
      </bottom>
    </border>
    <border>
      <left/>
      <right style="thin"/>
      <top style="thin">
        <color indexed="63"/>
      </top>
      <bottom style="thin">
        <color indexed="63"/>
      </bottom>
    </border>
    <border>
      <left style="thin">
        <color indexed="8"/>
      </left>
      <right/>
      <top style="thin"/>
      <bottom/>
    </border>
    <border>
      <left/>
      <right/>
      <top style="thin"/>
      <bottom/>
    </border>
    <border>
      <left/>
      <right style="thin"/>
      <top style="thin"/>
      <bottom/>
    </border>
    <border>
      <left style="thin"/>
      <right/>
      <top style="thin"/>
      <bottom style="thin"/>
    </border>
    <border>
      <left/>
      <right style="thin"/>
      <top style="thin"/>
      <bottom style="thin"/>
    </border>
    <border>
      <left/>
      <right style="thin"/>
      <top/>
      <bottom/>
    </border>
    <border>
      <left style="thin"/>
      <right/>
      <top style="thin"/>
      <bottom/>
    </border>
    <border>
      <left/>
      <right style="thin"/>
      <top/>
      <bottom style="thin"/>
    </border>
    <border>
      <left style="thin"/>
      <right/>
      <top/>
      <bottom style="thin"/>
    </border>
    <border>
      <left/>
      <right/>
      <top/>
      <bottom style="thin"/>
    </border>
    <border>
      <left/>
      <right/>
      <top style="thin"/>
      <bottom style="thin"/>
    </border>
    <border>
      <left style="thin"/>
      <right/>
      <top/>
      <bottom/>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style="medium"/>
      <right style="medium"/>
      <top style="medium"/>
      <bottom style="medium"/>
    </border>
    <border>
      <left/>
      <right style="medium"/>
      <top style="medium"/>
      <bottom style="medium"/>
    </border>
    <border>
      <left style="medium"/>
      <right/>
      <top/>
      <bottom/>
    </border>
    <border>
      <left style="medium"/>
      <right style="medium"/>
      <top/>
      <bottom/>
    </border>
    <border>
      <left/>
      <right style="medium"/>
      <top/>
      <bottom/>
    </border>
    <border>
      <left style="medium"/>
      <right/>
      <top/>
      <bottom style="thin"/>
    </border>
    <border>
      <left style="medium"/>
      <right style="medium"/>
      <top/>
      <bottom style="thin"/>
    </border>
    <border>
      <left/>
      <right style="medium"/>
      <top/>
      <bottom style="thin"/>
    </border>
    <border>
      <left style="medium"/>
      <right/>
      <top/>
      <bottom style="medium"/>
    </border>
    <border>
      <left/>
      <right/>
      <top/>
      <bottom style="medium"/>
    </border>
    <border>
      <left style="medium"/>
      <right style="medium"/>
      <top/>
      <bottom style="medium"/>
    </border>
    <border>
      <left/>
      <right style="medium"/>
      <top/>
      <bottom style="medium"/>
    </border>
    <border>
      <left/>
      <right/>
      <top style="medium"/>
      <bottom/>
    </border>
    <border>
      <left style="thin">
        <color indexed="8"/>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5" fillId="20" borderId="0" applyNumberFormat="0" applyBorder="0" applyAlignment="0" applyProtection="0"/>
    <xf numFmtId="0" fontId="96" fillId="21" borderId="1" applyNumberFormat="0" applyAlignment="0" applyProtection="0"/>
    <xf numFmtId="0" fontId="97" fillId="22" borderId="2" applyNumberFormat="0" applyAlignment="0" applyProtection="0"/>
    <xf numFmtId="0" fontId="98" fillId="0" borderId="3" applyNumberFormat="0" applyFill="0" applyAlignment="0" applyProtection="0"/>
    <xf numFmtId="0" fontId="99" fillId="0" borderId="0" applyNumberFormat="0" applyFill="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4" fillId="26" borderId="0" applyNumberFormat="0" applyBorder="0" applyAlignment="0" applyProtection="0"/>
    <xf numFmtId="0" fontId="94" fillId="27" borderId="0" applyNumberFormat="0" applyBorder="0" applyAlignment="0" applyProtection="0"/>
    <xf numFmtId="0" fontId="94" fillId="28" borderId="0" applyNumberFormat="0" applyBorder="0" applyAlignment="0" applyProtection="0"/>
    <xf numFmtId="0" fontId="100" fillId="29" borderId="1" applyNumberFormat="0" applyAlignment="0" applyProtection="0"/>
    <xf numFmtId="0" fontId="101" fillId="30" borderId="0" applyNumberFormat="0" applyBorder="0" applyAlignment="0" applyProtection="0"/>
    <xf numFmtId="40" fontId="0" fillId="0" borderId="0" applyFont="0" applyFill="0" applyBorder="0" applyAlignment="0" applyProtection="0"/>
    <xf numFmtId="38"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103" fillId="21" borderId="5" applyNumberFormat="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0" borderId="6" applyNumberFormat="0" applyFill="0" applyAlignment="0" applyProtection="0"/>
    <xf numFmtId="0" fontId="108" fillId="0" borderId="7" applyNumberFormat="0" applyFill="0" applyAlignment="0" applyProtection="0"/>
    <xf numFmtId="0" fontId="99" fillId="0" borderId="8" applyNumberFormat="0" applyFill="0" applyAlignment="0" applyProtection="0"/>
    <xf numFmtId="0" fontId="109" fillId="0" borderId="9" applyNumberFormat="0" applyFill="0" applyAlignment="0" applyProtection="0"/>
  </cellStyleXfs>
  <cellXfs count="276">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38" fontId="5" fillId="0" borderId="0" xfId="47" applyNumberFormat="1" applyFont="1" applyBorder="1" applyAlignment="1">
      <alignment/>
    </xf>
    <xf numFmtId="0" fontId="6" fillId="0" borderId="0" xfId="0" applyFont="1" applyAlignment="1">
      <alignment horizontal="left"/>
    </xf>
    <xf numFmtId="0" fontId="0" fillId="0" borderId="0" xfId="0" applyAlignment="1">
      <alignment horizontal="centerContinuous"/>
    </xf>
    <xf numFmtId="0" fontId="7" fillId="0" borderId="0" xfId="0" applyFont="1" applyAlignment="1">
      <alignment/>
    </xf>
    <xf numFmtId="0" fontId="8" fillId="0" borderId="0" xfId="0" applyFont="1" applyAlignment="1">
      <alignment horizontal="left"/>
    </xf>
    <xf numFmtId="0" fontId="10" fillId="0" borderId="0" xfId="0" applyFont="1" applyAlignment="1">
      <alignment/>
    </xf>
    <xf numFmtId="0" fontId="11" fillId="0" borderId="0" xfId="0" applyFont="1" applyAlignment="1">
      <alignment horizontal="centerContinuous"/>
    </xf>
    <xf numFmtId="0" fontId="4" fillId="0" borderId="0" xfId="0" applyFont="1" applyAlignment="1">
      <alignment horizontal="left"/>
    </xf>
    <xf numFmtId="0" fontId="12" fillId="0" borderId="0" xfId="0" applyFont="1" applyAlignment="1" quotePrefix="1">
      <alignment horizontal="left"/>
    </xf>
    <xf numFmtId="0" fontId="11" fillId="0" borderId="0" xfId="0" applyFont="1" applyAlignment="1" quotePrefix="1">
      <alignment horizontal="centerContinuous"/>
    </xf>
    <xf numFmtId="0" fontId="12" fillId="0" borderId="0" xfId="0" applyFont="1" applyAlignment="1">
      <alignment horizontal="left"/>
    </xf>
    <xf numFmtId="0" fontId="11" fillId="0" borderId="0" xfId="0" applyFont="1" applyAlignment="1">
      <alignment horizontal="left"/>
    </xf>
    <xf numFmtId="0" fontId="13" fillId="33" borderId="10" xfId="0" applyFont="1" applyFill="1" applyBorder="1" applyAlignment="1">
      <alignment/>
    </xf>
    <xf numFmtId="0" fontId="0" fillId="33" borderId="11" xfId="0" applyFill="1" applyBorder="1" applyAlignment="1">
      <alignment/>
    </xf>
    <xf numFmtId="0" fontId="11" fillId="33" borderId="11" xfId="0" applyFont="1" applyFill="1" applyBorder="1" applyAlignment="1">
      <alignment horizontal="left"/>
    </xf>
    <xf numFmtId="0" fontId="0" fillId="33" borderId="11" xfId="0" applyFill="1" applyBorder="1" applyAlignment="1">
      <alignment horizontal="centerContinuous"/>
    </xf>
    <xf numFmtId="0" fontId="0" fillId="33" borderId="12" xfId="0" applyFill="1" applyBorder="1" applyAlignment="1">
      <alignment/>
    </xf>
    <xf numFmtId="0" fontId="11" fillId="0" borderId="13" xfId="0" applyFont="1" applyBorder="1" applyAlignment="1" quotePrefix="1">
      <alignment horizontal="left"/>
    </xf>
    <xf numFmtId="0" fontId="0" fillId="0" borderId="14" xfId="0" applyBorder="1" applyAlignment="1">
      <alignment/>
    </xf>
    <xf numFmtId="0" fontId="0" fillId="0" borderId="15" xfId="0" applyBorder="1" applyAlignment="1">
      <alignment/>
    </xf>
    <xf numFmtId="0" fontId="11" fillId="0" borderId="0" xfId="0" applyFont="1" applyBorder="1" applyAlignment="1">
      <alignment/>
    </xf>
    <xf numFmtId="0" fontId="11" fillId="0" borderId="16" xfId="0" applyFont="1" applyBorder="1" applyAlignment="1" quotePrefix="1">
      <alignment horizontal="left"/>
    </xf>
    <xf numFmtId="0" fontId="11" fillId="0" borderId="17" xfId="0" applyFont="1" applyBorder="1" applyAlignment="1">
      <alignment/>
    </xf>
    <xf numFmtId="0" fontId="0" fillId="0" borderId="17" xfId="0" applyBorder="1" applyAlignment="1">
      <alignment/>
    </xf>
    <xf numFmtId="0" fontId="14" fillId="0" borderId="0" xfId="0" applyFont="1" applyBorder="1" applyAlignment="1" quotePrefix="1">
      <alignment horizontal="right"/>
    </xf>
    <xf numFmtId="0" fontId="11" fillId="0" borderId="0" xfId="0" applyFont="1" applyBorder="1" applyAlignment="1">
      <alignment horizontal="left"/>
    </xf>
    <xf numFmtId="0" fontId="0" fillId="0" borderId="0" xfId="0" applyBorder="1" applyAlignment="1">
      <alignment/>
    </xf>
    <xf numFmtId="0" fontId="0" fillId="0" borderId="18" xfId="0" applyBorder="1" applyAlignment="1">
      <alignment/>
    </xf>
    <xf numFmtId="0" fontId="11" fillId="0" borderId="19" xfId="0" applyFont="1" applyBorder="1" applyAlignment="1" quotePrefix="1">
      <alignment horizontal="left"/>
    </xf>
    <xf numFmtId="0" fontId="11" fillId="0" borderId="15" xfId="0" applyFont="1" applyBorder="1" applyAlignment="1">
      <alignment/>
    </xf>
    <xf numFmtId="0" fontId="0" fillId="0" borderId="20" xfId="0" applyBorder="1" applyAlignment="1">
      <alignment horizontal="centerContinuous"/>
    </xf>
    <xf numFmtId="0" fontId="13" fillId="33" borderId="21" xfId="0" applyFont="1" applyFill="1" applyBorder="1" applyAlignment="1" quotePrefix="1">
      <alignment horizontal="left"/>
    </xf>
    <xf numFmtId="0" fontId="0" fillId="33" borderId="22" xfId="0" applyFill="1" applyBorder="1" applyAlignment="1">
      <alignment/>
    </xf>
    <xf numFmtId="0" fontId="0" fillId="33" borderId="23" xfId="0" applyFill="1" applyBorder="1" applyAlignment="1">
      <alignment/>
    </xf>
    <xf numFmtId="0" fontId="0" fillId="33" borderId="20" xfId="0" applyFill="1" applyBorder="1" applyAlignment="1">
      <alignment/>
    </xf>
    <xf numFmtId="0" fontId="19" fillId="0" borderId="0" xfId="0" applyFont="1" applyAlignment="1" quotePrefix="1">
      <alignment horizontal="left"/>
    </xf>
    <xf numFmtId="0" fontId="19" fillId="0" borderId="0" xfId="0" applyFont="1" applyAlignment="1">
      <alignment/>
    </xf>
    <xf numFmtId="0" fontId="17" fillId="0" borderId="16" xfId="0" applyFont="1" applyBorder="1" applyAlignment="1" quotePrefix="1">
      <alignment horizontal="left"/>
    </xf>
    <xf numFmtId="0" fontId="0" fillId="0" borderId="23" xfId="0" applyBorder="1" applyAlignment="1">
      <alignment/>
    </xf>
    <xf numFmtId="0" fontId="17" fillId="0" borderId="21" xfId="0" applyFont="1" applyBorder="1" applyAlignment="1" quotePrefix="1">
      <alignment horizontal="left"/>
    </xf>
    <xf numFmtId="0" fontId="0" fillId="0" borderId="22" xfId="0" applyBorder="1" applyAlignment="1">
      <alignment/>
    </xf>
    <xf numFmtId="38" fontId="0" fillId="0" borderId="22" xfId="0" applyNumberFormat="1" applyBorder="1" applyAlignment="1">
      <alignment/>
    </xf>
    <xf numFmtId="0" fontId="12" fillId="0" borderId="22" xfId="0" applyFont="1" applyBorder="1" applyAlignment="1" quotePrefix="1">
      <alignment horizontal="right"/>
    </xf>
    <xf numFmtId="0" fontId="13" fillId="33" borderId="24" xfId="0" applyFont="1" applyFill="1" applyBorder="1" applyAlignment="1" quotePrefix="1">
      <alignment horizontal="left"/>
    </xf>
    <xf numFmtId="0" fontId="0" fillId="33" borderId="0" xfId="0" applyFill="1" applyAlignment="1">
      <alignment/>
    </xf>
    <xf numFmtId="0" fontId="22" fillId="33" borderId="0" xfId="0" applyFont="1" applyFill="1" applyAlignment="1">
      <alignment/>
    </xf>
    <xf numFmtId="0" fontId="0" fillId="33" borderId="18" xfId="0" applyFill="1" applyBorder="1" applyAlignment="1">
      <alignment/>
    </xf>
    <xf numFmtId="0" fontId="11" fillId="0" borderId="19" xfId="0" applyFont="1" applyBorder="1" applyAlignment="1">
      <alignment/>
    </xf>
    <xf numFmtId="0" fontId="11" fillId="0" borderId="14" xfId="0" applyFont="1" applyBorder="1" applyAlignment="1">
      <alignment/>
    </xf>
    <xf numFmtId="0" fontId="22" fillId="0" borderId="14" xfId="0" applyFont="1" applyBorder="1" applyAlignment="1">
      <alignment/>
    </xf>
    <xf numFmtId="0" fontId="11" fillId="0" borderId="21" xfId="0" applyFont="1" applyBorder="1" applyAlignment="1">
      <alignment/>
    </xf>
    <xf numFmtId="0" fontId="11" fillId="0" borderId="16" xfId="0" applyFont="1" applyBorder="1" applyAlignment="1">
      <alignment/>
    </xf>
    <xf numFmtId="0" fontId="0" fillId="0" borderId="22" xfId="0" applyBorder="1" applyAlignment="1">
      <alignment horizontal="center"/>
    </xf>
    <xf numFmtId="38" fontId="0" fillId="0" borderId="0" xfId="0" applyNumberFormat="1" applyAlignment="1">
      <alignment/>
    </xf>
    <xf numFmtId="0" fontId="16" fillId="33" borderId="24" xfId="0" applyFont="1" applyFill="1" applyBorder="1" applyAlignment="1" quotePrefix="1">
      <alignment horizontal="left"/>
    </xf>
    <xf numFmtId="0" fontId="0" fillId="33" borderId="15" xfId="0" applyFill="1" applyBorder="1" applyAlignment="1">
      <alignment/>
    </xf>
    <xf numFmtId="0" fontId="0" fillId="0" borderId="0" xfId="0" applyFill="1" applyBorder="1" applyAlignment="1">
      <alignment/>
    </xf>
    <xf numFmtId="0" fontId="16" fillId="33" borderId="24" xfId="0" applyFont="1" applyFill="1" applyBorder="1" applyAlignment="1">
      <alignment/>
    </xf>
    <xf numFmtId="0" fontId="17" fillId="0" borderId="16" xfId="0" applyFont="1" applyBorder="1" applyAlignment="1">
      <alignment/>
    </xf>
    <xf numFmtId="0" fontId="13" fillId="0" borderId="23" xfId="0" applyFont="1" applyBorder="1" applyAlignment="1">
      <alignment/>
    </xf>
    <xf numFmtId="0" fontId="23" fillId="0" borderId="23" xfId="0" applyFont="1" applyBorder="1" applyAlignment="1">
      <alignment/>
    </xf>
    <xf numFmtId="0" fontId="13" fillId="0" borderId="17" xfId="0" applyFont="1" applyBorder="1" applyAlignment="1">
      <alignment/>
    </xf>
    <xf numFmtId="0" fontId="17" fillId="0" borderId="25" xfId="0" applyFont="1" applyBorder="1" applyAlignment="1">
      <alignment horizontal="center"/>
    </xf>
    <xf numFmtId="0" fontId="11" fillId="0" borderId="21" xfId="0" applyFont="1" applyBorder="1" applyAlignment="1" quotePrefix="1">
      <alignment horizontal="left"/>
    </xf>
    <xf numFmtId="0" fontId="0" fillId="0" borderId="20" xfId="0" applyBorder="1" applyAlignment="1">
      <alignment/>
    </xf>
    <xf numFmtId="0" fontId="12" fillId="0" borderId="17" xfId="0" applyFont="1" applyBorder="1" applyAlignment="1" quotePrefix="1">
      <alignment horizontal="right"/>
    </xf>
    <xf numFmtId="38" fontId="6" fillId="0" borderId="26" xfId="47" applyNumberFormat="1" applyFont="1" applyBorder="1" applyAlignment="1">
      <alignment/>
    </xf>
    <xf numFmtId="0" fontId="13" fillId="33" borderId="24" xfId="0" applyFont="1" applyFill="1" applyBorder="1" applyAlignment="1">
      <alignment/>
    </xf>
    <xf numFmtId="0" fontId="17" fillId="0" borderId="23" xfId="0" applyFont="1" applyBorder="1" applyAlignment="1">
      <alignment/>
    </xf>
    <xf numFmtId="0" fontId="11" fillId="0" borderId="14" xfId="0" applyFont="1" applyBorder="1" applyAlignment="1" quotePrefix="1">
      <alignment horizontal="left"/>
    </xf>
    <xf numFmtId="0" fontId="22" fillId="0" borderId="15" xfId="0" applyFont="1" applyBorder="1" applyAlignment="1">
      <alignment/>
    </xf>
    <xf numFmtId="0" fontId="11" fillId="0" borderId="17" xfId="0" applyFont="1" applyBorder="1" applyAlignment="1">
      <alignment horizontal="center"/>
    </xf>
    <xf numFmtId="40" fontId="0" fillId="0" borderId="21" xfId="46" applyBorder="1" applyAlignment="1">
      <alignment/>
    </xf>
    <xf numFmtId="0" fontId="0" fillId="0" borderId="22" xfId="0" applyBorder="1" applyAlignment="1" quotePrefix="1">
      <alignment horizontal="center"/>
    </xf>
    <xf numFmtId="0" fontId="12" fillId="0" borderId="20" xfId="0" applyFont="1" applyBorder="1" applyAlignment="1" quotePrefix="1">
      <alignment horizontal="right"/>
    </xf>
    <xf numFmtId="40" fontId="0" fillId="0" borderId="0" xfId="46" applyAlignment="1">
      <alignment/>
    </xf>
    <xf numFmtId="0" fontId="24" fillId="0" borderId="0" xfId="0" applyFont="1" applyAlignment="1">
      <alignment/>
    </xf>
    <xf numFmtId="0" fontId="13" fillId="33" borderId="21" xfId="0" applyFont="1" applyFill="1" applyBorder="1" applyAlignment="1">
      <alignment/>
    </xf>
    <xf numFmtId="38" fontId="0" fillId="0" borderId="0" xfId="0" applyNumberFormat="1" applyBorder="1" applyAlignment="1">
      <alignment/>
    </xf>
    <xf numFmtId="0" fontId="13" fillId="33" borderId="16" xfId="0" applyFont="1" applyFill="1" applyBorder="1" applyAlignment="1" quotePrefix="1">
      <alignment horizontal="left"/>
    </xf>
    <xf numFmtId="38" fontId="0" fillId="33" borderId="17" xfId="47" applyNumberFormat="1" applyFill="1" applyBorder="1" applyAlignment="1">
      <alignment/>
    </xf>
    <xf numFmtId="38" fontId="0" fillId="0" borderId="18" xfId="47" applyNumberFormat="1" applyBorder="1" applyAlignment="1">
      <alignment/>
    </xf>
    <xf numFmtId="0" fontId="22" fillId="0" borderId="22" xfId="0" applyFont="1" applyBorder="1" applyAlignment="1">
      <alignment horizontal="center"/>
    </xf>
    <xf numFmtId="0" fontId="0" fillId="0" borderId="22" xfId="0" applyFont="1" applyBorder="1" applyAlignment="1">
      <alignment horizontal="center"/>
    </xf>
    <xf numFmtId="38" fontId="18" fillId="0" borderId="26" xfId="47" applyFont="1" applyBorder="1" applyAlignment="1">
      <alignment/>
    </xf>
    <xf numFmtId="0" fontId="11" fillId="0" borderId="24" xfId="0" applyFont="1" applyBorder="1" applyAlignment="1" quotePrefix="1">
      <alignment horizontal="left"/>
    </xf>
    <xf numFmtId="0" fontId="11" fillId="0" borderId="0" xfId="0" applyFont="1" applyBorder="1" applyAlignment="1" quotePrefix="1">
      <alignment horizontal="centerContinuous"/>
    </xf>
    <xf numFmtId="0" fontId="0" fillId="0" borderId="0" xfId="0" applyBorder="1" applyAlignment="1">
      <alignment horizontal="centerContinuous"/>
    </xf>
    <xf numFmtId="0" fontId="0" fillId="0" borderId="21" xfId="0" applyBorder="1" applyAlignment="1">
      <alignment/>
    </xf>
    <xf numFmtId="38" fontId="0" fillId="0" borderId="20" xfId="47" applyNumberFormat="1" applyBorder="1" applyAlignment="1">
      <alignment/>
    </xf>
    <xf numFmtId="0" fontId="13" fillId="33" borderId="16" xfId="0" applyFont="1" applyFill="1" applyBorder="1" applyAlignment="1">
      <alignment/>
    </xf>
    <xf numFmtId="0" fontId="0" fillId="33" borderId="17" xfId="0" applyFill="1" applyBorder="1" applyAlignment="1">
      <alignment/>
    </xf>
    <xf numFmtId="0" fontId="0" fillId="34" borderId="23" xfId="0" applyFill="1" applyBorder="1" applyAlignment="1">
      <alignment/>
    </xf>
    <xf numFmtId="0" fontId="12" fillId="34" borderId="17" xfId="0" applyFont="1" applyFill="1" applyBorder="1" applyAlignment="1" quotePrefix="1">
      <alignment horizontal="right"/>
    </xf>
    <xf numFmtId="40" fontId="22" fillId="0" borderId="0" xfId="47" applyNumberFormat="1" applyFont="1" applyAlignment="1">
      <alignment/>
    </xf>
    <xf numFmtId="38" fontId="0" fillId="33" borderId="18" xfId="47" applyNumberFormat="1" applyFill="1" applyBorder="1" applyAlignment="1">
      <alignment/>
    </xf>
    <xf numFmtId="0" fontId="11" fillId="0" borderId="24" xfId="0" applyFont="1" applyBorder="1" applyAlignment="1" quotePrefix="1">
      <alignment horizontal="right"/>
    </xf>
    <xf numFmtId="0" fontId="25" fillId="0" borderId="0" xfId="0" applyFont="1" applyBorder="1" applyAlignment="1" quotePrefix="1">
      <alignment horizontal="center"/>
    </xf>
    <xf numFmtId="0" fontId="11" fillId="0" borderId="0" xfId="0" applyFont="1" applyBorder="1" applyAlignment="1" quotePrefix="1">
      <alignment horizontal="center"/>
    </xf>
    <xf numFmtId="10" fontId="18" fillId="0" borderId="0" xfId="47" applyNumberFormat="1" applyFont="1" applyBorder="1" applyAlignment="1">
      <alignment horizontal="left"/>
    </xf>
    <xf numFmtId="0" fontId="26" fillId="0" borderId="0" xfId="0" applyFont="1" applyBorder="1" applyAlignment="1" quotePrefix="1">
      <alignment horizontal="left"/>
    </xf>
    <xf numFmtId="10" fontId="22" fillId="0" borderId="0" xfId="47" applyNumberFormat="1" applyFont="1" applyBorder="1" applyAlignment="1">
      <alignment horizontal="left"/>
    </xf>
    <xf numFmtId="0" fontId="27" fillId="0" borderId="22" xfId="0" applyFont="1" applyBorder="1" applyAlignment="1">
      <alignment horizontal="center" vertical="top"/>
    </xf>
    <xf numFmtId="187" fontId="14" fillId="0" borderId="22" xfId="47" applyNumberFormat="1" applyFont="1" applyBorder="1" applyAlignment="1">
      <alignment horizontal="center"/>
    </xf>
    <xf numFmtId="0" fontId="28" fillId="0" borderId="0" xfId="0" applyFont="1" applyAlignment="1" quotePrefix="1">
      <alignment horizontal="left"/>
    </xf>
    <xf numFmtId="0" fontId="13" fillId="33" borderId="19" xfId="0" applyFont="1" applyFill="1" applyBorder="1" applyAlignment="1">
      <alignment/>
    </xf>
    <xf numFmtId="0" fontId="0" fillId="33" borderId="14" xfId="0" applyFill="1" applyBorder="1" applyAlignment="1">
      <alignment/>
    </xf>
    <xf numFmtId="0" fontId="12" fillId="0" borderId="0" xfId="0" applyFont="1" applyBorder="1" applyAlignment="1" quotePrefix="1">
      <alignment horizontal="right"/>
    </xf>
    <xf numFmtId="0" fontId="11" fillId="0" borderId="24" xfId="0" applyFont="1" applyBorder="1" applyAlignment="1">
      <alignment/>
    </xf>
    <xf numFmtId="0" fontId="29" fillId="0" borderId="18" xfId="0" applyFont="1" applyBorder="1" applyAlignment="1">
      <alignment/>
    </xf>
    <xf numFmtId="0" fontId="30" fillId="0" borderId="0" xfId="0" applyFont="1" applyBorder="1" applyAlignment="1" quotePrefix="1">
      <alignment horizontal="left"/>
    </xf>
    <xf numFmtId="0" fontId="11" fillId="0" borderId="0" xfId="0" applyFont="1" applyBorder="1" applyAlignment="1" quotePrefix="1">
      <alignment horizontal="left"/>
    </xf>
    <xf numFmtId="40" fontId="0" fillId="0" borderId="0" xfId="47" applyNumberFormat="1" applyBorder="1" applyAlignment="1">
      <alignment horizontal="center"/>
    </xf>
    <xf numFmtId="40" fontId="14" fillId="0" borderId="0" xfId="47" applyNumberFormat="1" applyFont="1" applyBorder="1" applyAlignment="1">
      <alignment horizontal="center"/>
    </xf>
    <xf numFmtId="0" fontId="31" fillId="0" borderId="0" xfId="0" applyFont="1" applyBorder="1" applyAlignment="1">
      <alignment/>
    </xf>
    <xf numFmtId="0" fontId="11" fillId="0" borderId="22" xfId="0" applyFont="1" applyBorder="1" applyAlignment="1">
      <alignment horizontal="centerContinuous" vertical="top"/>
    </xf>
    <xf numFmtId="0" fontId="0" fillId="0" borderId="22" xfId="0" applyBorder="1" applyAlignment="1">
      <alignment horizontal="centerContinuous" vertical="top"/>
    </xf>
    <xf numFmtId="38" fontId="14" fillId="0" borderId="22" xfId="0" applyNumberFormat="1" applyFont="1" applyBorder="1" applyAlignment="1">
      <alignment horizontal="center"/>
    </xf>
    <xf numFmtId="0" fontId="16" fillId="33" borderId="19" xfId="0" applyFont="1" applyFill="1" applyBorder="1" applyAlignment="1" quotePrefix="1">
      <alignment horizontal="left"/>
    </xf>
    <xf numFmtId="0" fontId="16" fillId="33" borderId="21" xfId="0" applyFont="1" applyFill="1" applyBorder="1" applyAlignment="1" quotePrefix="1">
      <alignment horizontal="left"/>
    </xf>
    <xf numFmtId="0" fontId="32" fillId="0" borderId="24" xfId="0" applyFont="1" applyBorder="1" applyAlignment="1">
      <alignment/>
    </xf>
    <xf numFmtId="0" fontId="32" fillId="0" borderId="0" xfId="0" applyFont="1" applyBorder="1" applyAlignment="1">
      <alignment/>
    </xf>
    <xf numFmtId="0" fontId="32" fillId="0" borderId="18" xfId="0" applyFont="1" applyBorder="1" applyAlignment="1">
      <alignment/>
    </xf>
    <xf numFmtId="0" fontId="32" fillId="0" borderId="0" xfId="0" applyFont="1" applyAlignment="1">
      <alignment/>
    </xf>
    <xf numFmtId="0" fontId="33" fillId="0" borderId="24" xfId="0" applyFont="1" applyBorder="1" applyAlignment="1">
      <alignment horizontal="left"/>
    </xf>
    <xf numFmtId="14" fontId="0" fillId="0" borderId="0" xfId="0" applyNumberFormat="1" applyBorder="1" applyAlignment="1">
      <alignment horizontal="right"/>
    </xf>
    <xf numFmtId="0" fontId="16" fillId="0" borderId="21" xfId="0" applyFont="1" applyBorder="1" applyAlignment="1">
      <alignment horizontal="left"/>
    </xf>
    <xf numFmtId="0" fontId="0" fillId="0" borderId="22" xfId="0" applyBorder="1" applyAlignment="1">
      <alignment horizontal="centerContinuous"/>
    </xf>
    <xf numFmtId="0" fontId="35" fillId="0" borderId="0" xfId="0" applyFont="1" applyAlignment="1">
      <alignment/>
    </xf>
    <xf numFmtId="0" fontId="36" fillId="0" borderId="0" xfId="0" applyFont="1" applyAlignment="1">
      <alignment horizontal="centerContinuous"/>
    </xf>
    <xf numFmtId="9" fontId="36" fillId="0" borderId="0" xfId="52" applyFont="1" applyAlignment="1">
      <alignment horizontal="centerContinuous"/>
    </xf>
    <xf numFmtId="0" fontId="37" fillId="0" borderId="0" xfId="0" applyFont="1" applyAlignment="1">
      <alignment horizontal="centerContinuous"/>
    </xf>
    <xf numFmtId="0" fontId="29" fillId="0" borderId="0" xfId="0" applyFont="1" applyAlignment="1" quotePrefix="1">
      <alignment horizontal="left"/>
    </xf>
    <xf numFmtId="0" fontId="0" fillId="0" borderId="27" xfId="0" applyFont="1" applyBorder="1" applyAlignment="1">
      <alignment/>
    </xf>
    <xf numFmtId="0" fontId="4" fillId="0" borderId="28" xfId="0" applyFont="1" applyBorder="1" applyAlignment="1">
      <alignment horizontal="center"/>
    </xf>
    <xf numFmtId="0" fontId="0" fillId="0" borderId="28" xfId="0" applyFont="1" applyBorder="1" applyAlignment="1">
      <alignment horizontal="center"/>
    </xf>
    <xf numFmtId="0" fontId="4" fillId="0" borderId="29" xfId="0" applyFont="1" applyBorder="1" applyAlignment="1">
      <alignment horizontal="center"/>
    </xf>
    <xf numFmtId="0" fontId="0" fillId="0" borderId="30" xfId="0" applyFont="1" applyBorder="1" applyAlignment="1">
      <alignment horizontal="center"/>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4" fillId="0" borderId="31" xfId="0" applyFont="1" applyBorder="1" applyAlignment="1">
      <alignment horizontal="centerContinuous"/>
    </xf>
    <xf numFmtId="0" fontId="4" fillId="0" borderId="0" xfId="0" applyFont="1" applyBorder="1" applyAlignment="1" quotePrefix="1">
      <alignment horizontal="center"/>
    </xf>
    <xf numFmtId="0" fontId="0" fillId="0" borderId="34" xfId="0" applyBorder="1" applyAlignment="1">
      <alignment horizontal="centerContinuous"/>
    </xf>
    <xf numFmtId="0" fontId="0" fillId="0" borderId="22" xfId="0" applyBorder="1" applyAlignment="1" quotePrefix="1">
      <alignment horizontal="centerContinuous"/>
    </xf>
    <xf numFmtId="38" fontId="0" fillId="0" borderId="22" xfId="47" applyBorder="1" applyAlignment="1">
      <alignment horizontal="centerContinuous"/>
    </xf>
    <xf numFmtId="9" fontId="0" fillId="0" borderId="35" xfId="52" applyBorder="1" applyAlignment="1">
      <alignment horizontal="center"/>
    </xf>
    <xf numFmtId="38" fontId="0" fillId="0" borderId="22" xfId="47" applyBorder="1" applyAlignment="1">
      <alignment horizontal="center"/>
    </xf>
    <xf numFmtId="0" fontId="0" fillId="0" borderId="36" xfId="0" applyBorder="1" applyAlignment="1">
      <alignment/>
    </xf>
    <xf numFmtId="9" fontId="0" fillId="0" borderId="32" xfId="52" applyBorder="1" applyAlignment="1">
      <alignment horizontal="center"/>
    </xf>
    <xf numFmtId="38" fontId="4" fillId="0" borderId="0" xfId="47" applyFont="1" applyBorder="1" applyAlignment="1" quotePrefix="1">
      <alignment horizontal="center"/>
    </xf>
    <xf numFmtId="38" fontId="0" fillId="0" borderId="34" xfId="47" applyBorder="1" applyAlignment="1">
      <alignment horizontal="center"/>
    </xf>
    <xf numFmtId="0" fontId="4" fillId="0" borderId="31" xfId="0" applyFont="1" applyBorder="1" applyAlignment="1" quotePrefix="1">
      <alignment horizontal="centerContinuous"/>
    </xf>
    <xf numFmtId="38" fontId="4" fillId="0" borderId="0" xfId="47" applyFont="1" applyBorder="1" applyAlignment="1">
      <alignment horizontal="center"/>
    </xf>
    <xf numFmtId="38" fontId="0" fillId="0" borderId="22" xfId="47" applyFont="1" applyBorder="1" applyAlignment="1" quotePrefix="1">
      <alignment horizontal="left"/>
    </xf>
    <xf numFmtId="0" fontId="4" fillId="0" borderId="0" xfId="0" applyFont="1" applyBorder="1" applyAlignment="1">
      <alignment horizontal="centerContinuous"/>
    </xf>
    <xf numFmtId="38" fontId="0" fillId="0" borderId="22" xfId="47" applyFont="1" applyBorder="1" applyAlignment="1" quotePrefix="1">
      <alignment horizontal="center"/>
    </xf>
    <xf numFmtId="38" fontId="0" fillId="0" borderId="22" xfId="47" applyFont="1" applyBorder="1" applyAlignment="1">
      <alignment horizontal="center"/>
    </xf>
    <xf numFmtId="38" fontId="0" fillId="0" borderId="37" xfId="47" applyBorder="1" applyAlignment="1">
      <alignment horizontal="center"/>
    </xf>
    <xf numFmtId="0" fontId="0" fillId="0" borderId="38" xfId="0" applyBorder="1" applyAlignment="1">
      <alignment horizontal="center"/>
    </xf>
    <xf numFmtId="0" fontId="0" fillId="0" borderId="38" xfId="0" applyBorder="1" applyAlignment="1">
      <alignment horizontal="centerContinuous"/>
    </xf>
    <xf numFmtId="9" fontId="0" fillId="0" borderId="39" xfId="52" applyBorder="1" applyAlignment="1">
      <alignment horizontal="center"/>
    </xf>
    <xf numFmtId="0" fontId="0" fillId="0" borderId="38" xfId="0" applyBorder="1" applyAlignment="1">
      <alignment/>
    </xf>
    <xf numFmtId="38" fontId="0" fillId="0" borderId="38" xfId="47" applyBorder="1" applyAlignment="1">
      <alignment horizontal="center"/>
    </xf>
    <xf numFmtId="0" fontId="0" fillId="0" borderId="40" xfId="0" applyBorder="1" applyAlignment="1">
      <alignment/>
    </xf>
    <xf numFmtId="4" fontId="24" fillId="0" borderId="0" xfId="0" applyNumberFormat="1" applyFont="1" applyAlignment="1">
      <alignment/>
    </xf>
    <xf numFmtId="1" fontId="0" fillId="0" borderId="41" xfId="0" applyNumberFormat="1" applyBorder="1" applyAlignment="1">
      <alignment horizontal="center"/>
    </xf>
    <xf numFmtId="4" fontId="21" fillId="35" borderId="30" xfId="0" applyNumberFormat="1" applyFont="1" applyFill="1" applyBorder="1" applyAlignment="1">
      <alignment/>
    </xf>
    <xf numFmtId="0" fontId="39" fillId="0" borderId="0" xfId="0" applyFont="1" applyBorder="1" applyAlignment="1">
      <alignment/>
    </xf>
    <xf numFmtId="4" fontId="0" fillId="0" borderId="0" xfId="0" applyNumberFormat="1" applyAlignment="1">
      <alignment/>
    </xf>
    <xf numFmtId="1" fontId="39" fillId="0" borderId="0" xfId="0" applyNumberFormat="1" applyFont="1" applyBorder="1" applyAlignment="1">
      <alignment horizontal="center"/>
    </xf>
    <xf numFmtId="1" fontId="0" fillId="0" borderId="0" xfId="0" applyNumberFormat="1" applyFill="1" applyBorder="1" applyAlignment="1">
      <alignment horizontal="center"/>
    </xf>
    <xf numFmtId="4" fontId="21" fillId="0" borderId="28" xfId="0" applyNumberFormat="1" applyFont="1" applyBorder="1" applyAlignment="1">
      <alignment/>
    </xf>
    <xf numFmtId="0" fontId="40" fillId="0" borderId="28" xfId="0" applyFont="1" applyBorder="1" applyAlignment="1">
      <alignment/>
    </xf>
    <xf numFmtId="0" fontId="40" fillId="0" borderId="0" xfId="0" applyFont="1" applyBorder="1" applyAlignment="1">
      <alignment/>
    </xf>
    <xf numFmtId="0" fontId="41" fillId="0" borderId="0" xfId="0" applyFont="1" applyBorder="1" applyAlignment="1">
      <alignment/>
    </xf>
    <xf numFmtId="4" fontId="40" fillId="0" borderId="0" xfId="0" applyNumberFormat="1" applyFont="1" applyBorder="1" applyAlignment="1">
      <alignment/>
    </xf>
    <xf numFmtId="0" fontId="48" fillId="0" borderId="24" xfId="0" applyFont="1" applyBorder="1" applyAlignment="1">
      <alignment/>
    </xf>
    <xf numFmtId="0" fontId="49" fillId="0" borderId="0" xfId="0" applyFont="1" applyAlignment="1">
      <alignment/>
    </xf>
    <xf numFmtId="0" fontId="48" fillId="0" borderId="0" xfId="0" applyFont="1" applyAlignment="1">
      <alignment/>
    </xf>
    <xf numFmtId="0" fontId="50" fillId="0" borderId="0" xfId="0" applyFont="1" applyAlignment="1">
      <alignment/>
    </xf>
    <xf numFmtId="0" fontId="4" fillId="0" borderId="0" xfId="0" applyFont="1" applyFill="1" applyAlignment="1">
      <alignment/>
    </xf>
    <xf numFmtId="0" fontId="18" fillId="35" borderId="20" xfId="0" applyFont="1" applyFill="1" applyBorder="1" applyAlignment="1">
      <alignment horizontal="center"/>
    </xf>
    <xf numFmtId="0" fontId="17" fillId="0" borderId="21" xfId="0" applyFont="1" applyFill="1" applyBorder="1" applyAlignment="1" quotePrefix="1">
      <alignment horizontal="left"/>
    </xf>
    <xf numFmtId="0" fontId="0" fillId="0" borderId="22" xfId="0" applyFill="1" applyBorder="1" applyAlignment="1">
      <alignment/>
    </xf>
    <xf numFmtId="37" fontId="21" fillId="0" borderId="20" xfId="47" applyNumberFormat="1" applyFont="1" applyFill="1" applyBorder="1" applyAlignment="1">
      <alignment/>
    </xf>
    <xf numFmtId="0" fontId="0" fillId="0" borderId="17" xfId="0" applyFill="1" applyBorder="1" applyAlignment="1">
      <alignment/>
    </xf>
    <xf numFmtId="0" fontId="17" fillId="0" borderId="16" xfId="0" applyFont="1" applyFill="1" applyBorder="1" applyAlignment="1" quotePrefix="1">
      <alignment horizontal="left"/>
    </xf>
    <xf numFmtId="0" fontId="0" fillId="0" borderId="23" xfId="0" applyFill="1" applyBorder="1" applyAlignment="1">
      <alignment/>
    </xf>
    <xf numFmtId="0" fontId="11" fillId="35" borderId="21" xfId="0" applyFont="1" applyFill="1" applyBorder="1" applyAlignment="1">
      <alignment horizontal="centerContinuous"/>
    </xf>
    <xf numFmtId="0" fontId="4" fillId="35" borderId="22" xfId="0" applyFont="1" applyFill="1" applyBorder="1" applyAlignment="1">
      <alignment horizontal="centerContinuous"/>
    </xf>
    <xf numFmtId="0" fontId="0" fillId="35" borderId="20" xfId="0" applyFill="1" applyBorder="1" applyAlignment="1">
      <alignment horizontal="centerContinuous"/>
    </xf>
    <xf numFmtId="40" fontId="18" fillId="35" borderId="17" xfId="0" applyNumberFormat="1" applyFont="1" applyFill="1" applyBorder="1" applyAlignment="1">
      <alignment/>
    </xf>
    <xf numFmtId="38" fontId="18" fillId="35" borderId="17" xfId="0" applyNumberFormat="1" applyFont="1" applyFill="1" applyBorder="1" applyAlignment="1">
      <alignment/>
    </xf>
    <xf numFmtId="38" fontId="14" fillId="35" borderId="17" xfId="47" applyFont="1" applyFill="1" applyBorder="1" applyAlignment="1">
      <alignment horizontal="center"/>
    </xf>
    <xf numFmtId="3" fontId="18" fillId="35" borderId="16" xfId="0" applyNumberFormat="1" applyFont="1" applyFill="1" applyBorder="1" applyAlignment="1">
      <alignment/>
    </xf>
    <xf numFmtId="0" fontId="14" fillId="35" borderId="17" xfId="0" applyFont="1" applyFill="1" applyBorder="1" applyAlignment="1">
      <alignment horizontal="left"/>
    </xf>
    <xf numFmtId="38" fontId="18" fillId="35" borderId="25" xfId="47" applyFont="1" applyFill="1" applyBorder="1" applyAlignment="1">
      <alignment/>
    </xf>
    <xf numFmtId="38" fontId="18" fillId="35" borderId="26" xfId="47" applyFont="1" applyFill="1" applyBorder="1" applyAlignment="1">
      <alignment/>
    </xf>
    <xf numFmtId="0" fontId="14" fillId="35" borderId="26" xfId="0" applyFont="1" applyFill="1" applyBorder="1" applyAlignment="1" quotePrefix="1">
      <alignment horizontal="center"/>
    </xf>
    <xf numFmtId="0" fontId="14" fillId="35" borderId="26" xfId="0" applyFont="1" applyFill="1" applyBorder="1" applyAlignment="1" quotePrefix="1">
      <alignment horizontal="right"/>
    </xf>
    <xf numFmtId="4" fontId="21" fillId="36" borderId="29" xfId="0" applyNumberFormat="1" applyFont="1" applyFill="1" applyBorder="1" applyAlignment="1">
      <alignment/>
    </xf>
    <xf numFmtId="40" fontId="20" fillId="35" borderId="25" xfId="47" applyNumberFormat="1" applyFont="1" applyFill="1" applyBorder="1" applyAlignment="1">
      <alignment/>
    </xf>
    <xf numFmtId="1" fontId="39" fillId="35" borderId="29" xfId="0" applyNumberFormat="1" applyFont="1" applyFill="1" applyBorder="1" applyAlignment="1">
      <alignment horizontal="center"/>
    </xf>
    <xf numFmtId="40" fontId="20" fillId="35" borderId="20" xfId="47" applyNumberFormat="1" applyFont="1" applyFill="1" applyBorder="1" applyAlignment="1">
      <alignment/>
    </xf>
    <xf numFmtId="1" fontId="58" fillId="0" borderId="0" xfId="0" applyNumberFormat="1" applyFont="1" applyBorder="1" applyAlignment="1">
      <alignment horizontal="center"/>
    </xf>
    <xf numFmtId="0" fontId="59" fillId="0" borderId="0" xfId="0" applyFont="1" applyBorder="1" applyAlignment="1">
      <alignment/>
    </xf>
    <xf numFmtId="0" fontId="61" fillId="0" borderId="0" xfId="0" applyFont="1" applyBorder="1" applyAlignment="1">
      <alignment horizontal="center"/>
    </xf>
    <xf numFmtId="0" fontId="62" fillId="0" borderId="28" xfId="0" applyFont="1" applyBorder="1" applyAlignment="1">
      <alignment/>
    </xf>
    <xf numFmtId="0" fontId="62" fillId="0" borderId="30" xfId="0" applyFont="1" applyBorder="1" applyAlignment="1">
      <alignment/>
    </xf>
    <xf numFmtId="0" fontId="62" fillId="0" borderId="41" xfId="0" applyFont="1" applyBorder="1" applyAlignment="1">
      <alignment/>
    </xf>
    <xf numFmtId="0" fontId="62" fillId="0" borderId="0" xfId="0" applyFont="1" applyBorder="1" applyAlignment="1">
      <alignment/>
    </xf>
    <xf numFmtId="1" fontId="39" fillId="35" borderId="39" xfId="0" applyNumberFormat="1" applyFont="1" applyFill="1" applyBorder="1" applyAlignment="1">
      <alignment horizontal="center"/>
    </xf>
    <xf numFmtId="0" fontId="63" fillId="0" borderId="29" xfId="0" applyFont="1" applyBorder="1" applyAlignment="1">
      <alignment horizontal="center"/>
    </xf>
    <xf numFmtId="0" fontId="64" fillId="0" borderId="0" xfId="0" applyFont="1" applyBorder="1" applyAlignment="1">
      <alignment vertical="center"/>
    </xf>
    <xf numFmtId="0" fontId="53" fillId="0" borderId="0" xfId="0" applyFont="1" applyBorder="1" applyAlignment="1">
      <alignment vertical="center"/>
    </xf>
    <xf numFmtId="0" fontId="53" fillId="0" borderId="0" xfId="0" applyFont="1" applyBorder="1" applyAlignment="1">
      <alignment horizontal="left" vertical="center"/>
    </xf>
    <xf numFmtId="40" fontId="18" fillId="35" borderId="26" xfId="47" applyNumberFormat="1" applyFont="1" applyFill="1" applyBorder="1" applyAlignment="1">
      <alignment/>
    </xf>
    <xf numFmtId="40" fontId="18" fillId="0" borderId="22" xfId="47" applyNumberFormat="1" applyFont="1" applyBorder="1" applyAlignment="1">
      <alignment horizontal="center"/>
    </xf>
    <xf numFmtId="40" fontId="0" fillId="0" borderId="22" xfId="0" applyNumberFormat="1" applyBorder="1" applyAlignment="1">
      <alignment horizontal="center"/>
    </xf>
    <xf numFmtId="10" fontId="18" fillId="35" borderId="0" xfId="52" applyNumberFormat="1" applyFont="1" applyFill="1" applyBorder="1" applyAlignment="1">
      <alignment horizontal="center"/>
    </xf>
    <xf numFmtId="40" fontId="18" fillId="35" borderId="26" xfId="47" applyNumberFormat="1" applyFont="1" applyFill="1" applyBorder="1" applyAlignment="1">
      <alignment horizontal="right"/>
    </xf>
    <xf numFmtId="14" fontId="34" fillId="35" borderId="0" xfId="0" applyNumberFormat="1" applyFont="1" applyFill="1" applyBorder="1" applyAlignment="1">
      <alignment horizontal="center"/>
    </xf>
    <xf numFmtId="0" fontId="4" fillId="36" borderId="0" xfId="0" applyFont="1" applyFill="1" applyAlignment="1">
      <alignment/>
    </xf>
    <xf numFmtId="0" fontId="0" fillId="36" borderId="0" xfId="0" applyFill="1" applyAlignment="1">
      <alignment/>
    </xf>
    <xf numFmtId="0" fontId="55" fillId="36" borderId="0" xfId="0" applyFont="1" applyFill="1" applyAlignment="1">
      <alignment/>
    </xf>
    <xf numFmtId="40" fontId="18" fillId="35" borderId="25" xfId="0" applyNumberFormat="1" applyFont="1" applyFill="1" applyBorder="1" applyAlignment="1">
      <alignment horizontal="right"/>
    </xf>
    <xf numFmtId="40" fontId="18" fillId="35" borderId="25" xfId="47" applyNumberFormat="1" applyFont="1" applyFill="1" applyBorder="1" applyAlignment="1">
      <alignment/>
    </xf>
    <xf numFmtId="40" fontId="18" fillId="35" borderId="20" xfId="0" applyNumberFormat="1" applyFont="1" applyFill="1" applyBorder="1" applyAlignment="1">
      <alignment/>
    </xf>
    <xf numFmtId="40" fontId="18" fillId="35" borderId="16" xfId="0" applyNumberFormat="1" applyFont="1" applyFill="1" applyBorder="1" applyAlignment="1">
      <alignment/>
    </xf>
    <xf numFmtId="40" fontId="0" fillId="0" borderId="0" xfId="0" applyNumberFormat="1" applyAlignment="1">
      <alignment/>
    </xf>
    <xf numFmtId="40" fontId="0" fillId="0" borderId="0" xfId="0" applyNumberFormat="1" applyAlignment="1">
      <alignment horizontal="left"/>
    </xf>
    <xf numFmtId="10" fontId="18" fillId="0" borderId="0" xfId="52" applyNumberFormat="1" applyFont="1" applyFill="1" applyBorder="1" applyAlignment="1">
      <alignment horizontal="center"/>
    </xf>
    <xf numFmtId="0" fontId="72" fillId="0" borderId="0" xfId="0" applyFont="1" applyAlignment="1">
      <alignment horizontal="center"/>
    </xf>
    <xf numFmtId="4" fontId="38" fillId="0" borderId="0" xfId="47" applyNumberFormat="1" applyFont="1" applyAlignment="1">
      <alignment/>
    </xf>
    <xf numFmtId="3" fontId="15" fillId="36" borderId="17" xfId="0" applyNumberFormat="1" applyFont="1" applyFill="1" applyBorder="1" applyAlignment="1" applyProtection="1">
      <alignment horizontal="center"/>
      <protection locked="0"/>
    </xf>
    <xf numFmtId="0" fontId="0" fillId="0" borderId="0" xfId="0" applyBorder="1" applyAlignment="1" applyProtection="1">
      <alignment/>
      <protection locked="0"/>
    </xf>
    <xf numFmtId="40" fontId="18" fillId="36" borderId="25" xfId="47" applyNumberFormat="1" applyFont="1" applyFill="1" applyBorder="1" applyAlignment="1" applyProtection="1">
      <alignment horizontal="right"/>
      <protection locked="0"/>
    </xf>
    <xf numFmtId="3" fontId="15" fillId="0" borderId="16" xfId="0" applyNumberFormat="1" applyFont="1" applyFill="1" applyBorder="1" applyAlignment="1" applyProtection="1">
      <alignment horizontal="center"/>
      <protection locked="0"/>
    </xf>
    <xf numFmtId="1" fontId="39" fillId="36" borderId="0" xfId="0" applyNumberFormat="1" applyFont="1" applyFill="1" applyBorder="1" applyAlignment="1" applyProtection="1">
      <alignment horizontal="center"/>
      <protection locked="0"/>
    </xf>
    <xf numFmtId="4" fontId="21" fillId="36" borderId="29" xfId="0" applyNumberFormat="1" applyFont="1" applyFill="1" applyBorder="1" applyAlignment="1" applyProtection="1">
      <alignment/>
      <protection locked="0"/>
    </xf>
    <xf numFmtId="4" fontId="24" fillId="0" borderId="32" xfId="0" applyNumberFormat="1" applyFont="1" applyBorder="1" applyAlignment="1" applyProtection="1">
      <alignment/>
      <protection locked="0"/>
    </xf>
    <xf numFmtId="4" fontId="21" fillId="35" borderId="29" xfId="0" applyNumberFormat="1" applyFont="1" applyFill="1" applyBorder="1" applyAlignment="1" applyProtection="1">
      <alignment/>
      <protection/>
    </xf>
    <xf numFmtId="4" fontId="21" fillId="36" borderId="29" xfId="0" applyNumberFormat="1" applyFont="1" applyFill="1" applyBorder="1" applyAlignment="1" applyProtection="1">
      <alignment/>
      <protection/>
    </xf>
    <xf numFmtId="0" fontId="6" fillId="0" borderId="26" xfId="0" applyFont="1" applyFill="1" applyBorder="1" applyAlignment="1" applyProtection="1">
      <alignment horizontal="right"/>
      <protection locked="0"/>
    </xf>
    <xf numFmtId="14" fontId="34" fillId="0" borderId="0" xfId="0" applyNumberFormat="1" applyFont="1" applyFill="1" applyBorder="1" applyAlignment="1" applyProtection="1">
      <alignment horizontal="center"/>
      <protection locked="0"/>
    </xf>
    <xf numFmtId="38" fontId="6" fillId="36" borderId="17" xfId="47" applyFont="1" applyFill="1" applyBorder="1" applyAlignment="1" applyProtection="1">
      <alignment/>
      <protection locked="0"/>
    </xf>
    <xf numFmtId="38" fontId="6" fillId="0" borderId="26" xfId="47" applyNumberFormat="1" applyFont="1" applyFill="1" applyBorder="1" applyAlignment="1" applyProtection="1">
      <alignment/>
      <protection locked="0"/>
    </xf>
    <xf numFmtId="0" fontId="65" fillId="36" borderId="0" xfId="0" applyFont="1" applyFill="1" applyBorder="1" applyAlignment="1">
      <alignment horizontal="center"/>
    </xf>
    <xf numFmtId="0" fontId="40" fillId="0" borderId="28" xfId="0" applyFont="1" applyBorder="1" applyAlignment="1">
      <alignment/>
    </xf>
    <xf numFmtId="0" fontId="62" fillId="0" borderId="28" xfId="0" applyFont="1" applyBorder="1" applyAlignment="1">
      <alignment/>
    </xf>
    <xf numFmtId="0" fontId="62" fillId="0" borderId="30" xfId="0" applyFont="1" applyBorder="1" applyAlignment="1">
      <alignment/>
    </xf>
    <xf numFmtId="0" fontId="33" fillId="0" borderId="0" xfId="0" applyFont="1" applyBorder="1" applyAlignment="1">
      <alignment horizontal="left"/>
    </xf>
    <xf numFmtId="0" fontId="33" fillId="0" borderId="18" xfId="0" applyFont="1" applyBorder="1" applyAlignment="1">
      <alignment horizontal="left"/>
    </xf>
    <xf numFmtId="0" fontId="39" fillId="0" borderId="0" xfId="0" applyFont="1" applyBorder="1" applyAlignment="1">
      <alignment horizontal="center"/>
    </xf>
    <xf numFmtId="0" fontId="69" fillId="37" borderId="0" xfId="0" applyFont="1" applyFill="1" applyBorder="1" applyAlignment="1">
      <alignment horizontal="center"/>
    </xf>
    <xf numFmtId="0" fontId="68" fillId="37" borderId="0" xfId="0" applyFont="1" applyFill="1" applyAlignment="1">
      <alignment horizontal="center"/>
    </xf>
    <xf numFmtId="0" fontId="75" fillId="0" borderId="0" xfId="0" applyFont="1" applyAlignment="1">
      <alignment horizontal="center"/>
    </xf>
    <xf numFmtId="38" fontId="18" fillId="35" borderId="16" xfId="0" applyNumberFormat="1" applyFont="1" applyFill="1" applyBorder="1" applyAlignment="1">
      <alignment/>
    </xf>
    <xf numFmtId="38" fontId="18" fillId="35" borderId="17" xfId="0" applyNumberFormat="1" applyFont="1" applyFill="1" applyBorder="1" applyAlignment="1">
      <alignment/>
    </xf>
    <xf numFmtId="0" fontId="6" fillId="36" borderId="16" xfId="0" applyFont="1" applyFill="1" applyBorder="1" applyAlignment="1" applyProtection="1">
      <alignment horizontal="center"/>
      <protection locked="0"/>
    </xf>
    <xf numFmtId="0" fontId="6" fillId="36" borderId="17" xfId="0" applyFont="1" applyFill="1" applyBorder="1" applyAlignment="1" applyProtection="1">
      <alignment horizontal="center"/>
      <protection locked="0"/>
    </xf>
    <xf numFmtId="0" fontId="4" fillId="0" borderId="42" xfId="0" applyFont="1" applyFill="1" applyBorder="1" applyAlignment="1" applyProtection="1">
      <alignment/>
      <protection locked="0"/>
    </xf>
    <xf numFmtId="0" fontId="4" fillId="0" borderId="22" xfId="0" applyFont="1" applyFill="1" applyBorder="1" applyAlignment="1" applyProtection="1">
      <alignment/>
      <protection locked="0"/>
    </xf>
    <xf numFmtId="0" fontId="4" fillId="0" borderId="20" xfId="0" applyFont="1" applyFill="1" applyBorder="1" applyAlignment="1" applyProtection="1">
      <alignment/>
      <protection locked="0"/>
    </xf>
    <xf numFmtId="0" fontId="13" fillId="0" borderId="16" xfId="0" applyFont="1" applyFill="1" applyBorder="1" applyAlignment="1">
      <alignment horizontal="center"/>
    </xf>
    <xf numFmtId="0" fontId="13" fillId="0" borderId="17" xfId="0" applyFont="1" applyFill="1" applyBorder="1" applyAlignment="1">
      <alignment horizontal="center"/>
    </xf>
    <xf numFmtId="0" fontId="13" fillId="0" borderId="16" xfId="0" applyFont="1" applyFill="1" applyBorder="1" applyAlignment="1">
      <alignment/>
    </xf>
    <xf numFmtId="0" fontId="13" fillId="0" borderId="17" xfId="0" applyFont="1" applyFill="1" applyBorder="1" applyAlignment="1">
      <alignment/>
    </xf>
    <xf numFmtId="0" fontId="17" fillId="0" borderId="16" xfId="0" applyFont="1" applyFill="1" applyBorder="1" applyAlignment="1">
      <alignment/>
    </xf>
    <xf numFmtId="0" fontId="17" fillId="0" borderId="17" xfId="0" applyFont="1" applyFill="1" applyBorder="1" applyAlignment="1">
      <alignment/>
    </xf>
    <xf numFmtId="49" fontId="9" fillId="38" borderId="0" xfId="0" applyNumberFormat="1" applyFont="1" applyFill="1" applyAlignment="1" applyProtection="1">
      <alignment/>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361950</xdr:colOff>
      <xdr:row>0</xdr:row>
      <xdr:rowOff>9525</xdr:rowOff>
    </xdr:from>
    <xdr:ext cx="5086350" cy="190500"/>
    <xdr:sp>
      <xdr:nvSpPr>
        <xdr:cNvPr id="1" name="1 CuadroTexto"/>
        <xdr:cNvSpPr txBox="1">
          <a:spLocks noChangeArrowheads="1"/>
        </xdr:cNvSpPr>
      </xdr:nvSpPr>
      <xdr:spPr>
        <a:xfrm>
          <a:off x="1200150" y="9525"/>
          <a:ext cx="5086350" cy="190500"/>
        </a:xfrm>
        <a:prstGeom prst="rect">
          <a:avLst/>
        </a:prstGeom>
        <a:noFill/>
        <a:ln w="9525" cmpd="sng">
          <a:noFill/>
        </a:ln>
      </xdr:spPr>
      <xdr:txBody>
        <a:bodyPr vertOverflow="clip" wrap="square">
          <a:spAutoFit/>
        </a:bodyPr>
        <a:p>
          <a:pPr algn="l">
            <a:defRPr/>
          </a:pPr>
          <a:r>
            <a:rPr lang="en-US" cap="none" sz="900" b="1" i="0" u="none" baseline="0">
              <a:solidFill>
                <a:srgbClr val="FF0000"/>
              </a:solidFill>
            </a:rPr>
            <a:t>POR FAVOR COMPLETE LA INFORMACIÓN (SI APLICA), SOLO LLENANDO LAS CELDAS DE COLOR AMARILLO</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K145"/>
  <sheetViews>
    <sheetView showGridLines="0" showRowColHeaders="0" tabSelected="1" workbookViewId="0" topLeftCell="A1">
      <selection activeCell="I4" sqref="I4"/>
    </sheetView>
  </sheetViews>
  <sheetFormatPr defaultColWidth="11.421875" defaultRowHeight="12.75"/>
  <cols>
    <col min="1" max="1" width="12.57421875" style="0" customWidth="1"/>
    <col min="2" max="2" width="12.28125" style="0" customWidth="1"/>
    <col min="3" max="3" width="12.421875" style="0" customWidth="1"/>
    <col min="4" max="4" width="14.28125" style="0" customWidth="1"/>
    <col min="5" max="5" width="8.00390625" style="0" customWidth="1"/>
    <col min="6" max="6" width="12.140625" style="0" customWidth="1"/>
    <col min="7" max="7" width="13.00390625" style="0" bestFit="1" customWidth="1"/>
    <col min="8" max="9" width="13.28125" style="0" customWidth="1"/>
    <col min="10" max="10" width="12.7109375" style="0" customWidth="1"/>
  </cols>
  <sheetData>
    <row r="1" ht="12.75">
      <c r="H1" s="1"/>
    </row>
    <row r="2" spans="1:8" ht="9.75" customHeight="1">
      <c r="A2" s="2" t="s">
        <v>0</v>
      </c>
      <c r="H2" s="3"/>
    </row>
    <row r="3" spans="1:9" ht="9.75" customHeight="1">
      <c r="A3" s="2" t="s">
        <v>1</v>
      </c>
      <c r="C3" s="4"/>
      <c r="D3" s="5" t="s">
        <v>2</v>
      </c>
      <c r="E3" s="6"/>
      <c r="F3" s="6"/>
      <c r="G3" s="6"/>
      <c r="I3" s="237" t="s">
        <v>164</v>
      </c>
    </row>
    <row r="4" spans="1:9" ht="15" customHeight="1">
      <c r="A4" s="7" t="s">
        <v>3</v>
      </c>
      <c r="B4" s="3"/>
      <c r="D4" s="5" t="s">
        <v>4</v>
      </c>
      <c r="E4" s="6"/>
      <c r="F4" s="6"/>
      <c r="G4" s="6"/>
      <c r="H4" s="8"/>
      <c r="I4" s="275"/>
    </row>
    <row r="5" spans="1:9" ht="12" customHeight="1">
      <c r="A5" s="9" t="s">
        <v>5</v>
      </c>
      <c r="C5" s="10" t="s">
        <v>6</v>
      </c>
      <c r="D5" s="10"/>
      <c r="E5" s="6"/>
      <c r="F5" s="6"/>
      <c r="G5" s="6"/>
      <c r="H5" s="11" t="s">
        <v>7</v>
      </c>
      <c r="I5" s="12"/>
    </row>
    <row r="6" spans="3:9" ht="9.75" customHeight="1">
      <c r="C6" s="10" t="s">
        <v>8</v>
      </c>
      <c r="D6" s="13"/>
      <c r="E6" s="6"/>
      <c r="F6" s="6"/>
      <c r="G6" s="6"/>
      <c r="H6" s="14"/>
      <c r="I6" s="12"/>
    </row>
    <row r="7" spans="3:9" ht="9.75" customHeight="1">
      <c r="C7" s="15" t="s">
        <v>9</v>
      </c>
      <c r="D7" s="13"/>
      <c r="E7" s="6"/>
      <c r="F7" s="6"/>
      <c r="G7" s="6"/>
      <c r="H7" s="12"/>
      <c r="I7" s="12"/>
    </row>
    <row r="8" spans="1:10" ht="9.75" customHeight="1">
      <c r="A8" s="16" t="s">
        <v>10</v>
      </c>
      <c r="B8" s="17"/>
      <c r="C8" s="18"/>
      <c r="D8" s="18"/>
      <c r="E8" s="19"/>
      <c r="F8" s="19"/>
      <c r="G8" s="19"/>
      <c r="H8" s="17"/>
      <c r="I8" s="20"/>
      <c r="J8" s="181" t="s">
        <v>143</v>
      </c>
    </row>
    <row r="9" spans="1:10" ht="9.75" customHeight="1">
      <c r="A9" s="21" t="s">
        <v>11</v>
      </c>
      <c r="B9" s="22"/>
      <c r="C9" s="22"/>
      <c r="D9" s="23"/>
      <c r="E9" s="24"/>
      <c r="F9" s="25" t="s">
        <v>12</v>
      </c>
      <c r="G9" s="26"/>
      <c r="H9" s="25" t="s">
        <v>13</v>
      </c>
      <c r="I9" s="27"/>
      <c r="J9" s="182" t="s">
        <v>133</v>
      </c>
    </row>
    <row r="10" spans="1:10" ht="12.75" customHeight="1">
      <c r="A10" s="266"/>
      <c r="B10" s="267"/>
      <c r="C10" s="267"/>
      <c r="D10" s="268"/>
      <c r="E10" s="28"/>
      <c r="F10" s="242" t="s">
        <v>144</v>
      </c>
      <c r="G10" s="239"/>
      <c r="H10" s="264"/>
      <c r="I10" s="265"/>
      <c r="J10" s="182" t="s">
        <v>134</v>
      </c>
    </row>
    <row r="11" spans="1:10" ht="9.75" customHeight="1">
      <c r="A11" s="29" t="s">
        <v>14</v>
      </c>
      <c r="B11" s="30"/>
      <c r="C11" s="30"/>
      <c r="D11" s="30"/>
      <c r="I11" s="31"/>
      <c r="J11" s="183" t="s">
        <v>135</v>
      </c>
    </row>
    <row r="12" spans="1:9" ht="12.75">
      <c r="A12" s="269" t="s">
        <v>138</v>
      </c>
      <c r="B12" s="270"/>
      <c r="C12" s="271" t="s">
        <v>15</v>
      </c>
      <c r="D12" s="272"/>
      <c r="F12" s="32" t="s">
        <v>157</v>
      </c>
      <c r="G12" s="22"/>
      <c r="H12" s="23"/>
      <c r="I12" s="33" t="s">
        <v>16</v>
      </c>
    </row>
    <row r="13" spans="1:9" ht="12.75" customHeight="1">
      <c r="A13" s="273" t="s">
        <v>156</v>
      </c>
      <c r="B13" s="274"/>
      <c r="C13" s="271" t="s">
        <v>17</v>
      </c>
      <c r="D13" s="272"/>
      <c r="F13" s="193" t="s">
        <v>166</v>
      </c>
      <c r="G13" s="194"/>
      <c r="H13" s="195"/>
      <c r="I13" s="186">
        <v>2022</v>
      </c>
    </row>
    <row r="14" spans="1:9" ht="10.5" customHeight="1">
      <c r="A14" s="35" t="s">
        <v>18</v>
      </c>
      <c r="B14" s="36"/>
      <c r="C14" s="36"/>
      <c r="D14" s="36"/>
      <c r="E14" s="37"/>
      <c r="F14" s="36"/>
      <c r="G14" s="36"/>
      <c r="H14" s="36"/>
      <c r="I14" s="38"/>
    </row>
    <row r="15" spans="1:9" ht="12.75">
      <c r="A15" s="39" t="s">
        <v>19</v>
      </c>
      <c r="I15" s="30"/>
    </row>
    <row r="16" spans="1:9" ht="9.75" customHeight="1">
      <c r="A16" s="39" t="s">
        <v>20</v>
      </c>
      <c r="I16" s="30"/>
    </row>
    <row r="17" spans="1:9" ht="9.75" customHeight="1">
      <c r="A17" s="40" t="s">
        <v>145</v>
      </c>
      <c r="I17" s="30"/>
    </row>
    <row r="18" spans="1:9" ht="12.75">
      <c r="A18" s="41" t="s">
        <v>21</v>
      </c>
      <c r="B18" s="42"/>
      <c r="C18" s="42"/>
      <c r="D18" s="27"/>
      <c r="E18" s="41" t="s">
        <v>22</v>
      </c>
      <c r="F18" s="42"/>
      <c r="G18" s="42"/>
      <c r="H18" s="42"/>
      <c r="I18" s="27"/>
    </row>
    <row r="19" spans="1:9" ht="12.75">
      <c r="A19" s="43" t="s">
        <v>23</v>
      </c>
      <c r="B19" s="44"/>
      <c r="C19" s="45"/>
      <c r="D19" s="208">
        <f>G131</f>
        <v>0</v>
      </c>
      <c r="E19" s="187" t="s">
        <v>24</v>
      </c>
      <c r="F19" s="188"/>
      <c r="G19" s="188"/>
      <c r="H19" s="188"/>
      <c r="I19" s="189">
        <v>0</v>
      </c>
    </row>
    <row r="20" spans="1:9" ht="12.75">
      <c r="A20" s="41" t="s">
        <v>25</v>
      </c>
      <c r="B20" s="42"/>
      <c r="C20" s="42"/>
      <c r="D20" s="190"/>
      <c r="E20" s="191" t="s">
        <v>26</v>
      </c>
      <c r="F20" s="192"/>
      <c r="G20" s="192"/>
      <c r="H20" s="192"/>
      <c r="I20" s="190"/>
    </row>
    <row r="21" spans="1:9" ht="12.75" customHeight="1">
      <c r="A21" s="43" t="s">
        <v>24</v>
      </c>
      <c r="B21" s="44"/>
      <c r="C21" s="44"/>
      <c r="D21" s="189">
        <v>0</v>
      </c>
      <c r="E21" s="191" t="s">
        <v>24</v>
      </c>
      <c r="F21" s="188"/>
      <c r="G21" s="188"/>
      <c r="H21" s="188"/>
      <c r="I21" s="189">
        <v>0</v>
      </c>
    </row>
    <row r="22" spans="1:9" ht="12.75" customHeight="1">
      <c r="A22" s="43" t="s">
        <v>27</v>
      </c>
      <c r="B22" s="44"/>
      <c r="C22" s="44"/>
      <c r="D22" s="44"/>
      <c r="E22" s="44"/>
      <c r="F22" s="44"/>
      <c r="G22" s="44"/>
      <c r="H22" s="46" t="s">
        <v>28</v>
      </c>
      <c r="I22" s="206">
        <f>D19+I19+D21+I21</f>
        <v>0</v>
      </c>
    </row>
    <row r="23" spans="1:9" ht="12.75" customHeight="1">
      <c r="A23" s="47" t="s">
        <v>29</v>
      </c>
      <c r="B23" s="48"/>
      <c r="C23" s="48"/>
      <c r="D23" s="48"/>
      <c r="E23" s="48"/>
      <c r="F23" s="48"/>
      <c r="G23" s="48"/>
      <c r="H23" s="49"/>
      <c r="I23" s="50"/>
    </row>
    <row r="24" spans="1:9" ht="9.75" customHeight="1">
      <c r="A24" s="51" t="s">
        <v>30</v>
      </c>
      <c r="B24" s="22"/>
      <c r="C24" s="22"/>
      <c r="D24" s="22"/>
      <c r="E24" s="52" t="s">
        <v>31</v>
      </c>
      <c r="F24" s="22"/>
      <c r="G24" s="22"/>
      <c r="H24" s="53"/>
      <c r="I24" s="23"/>
    </row>
    <row r="25" spans="1:10" ht="12.75" customHeight="1">
      <c r="A25" s="54"/>
      <c r="B25" s="55" t="s">
        <v>32</v>
      </c>
      <c r="C25" s="196">
        <f>I22</f>
        <v>0</v>
      </c>
      <c r="D25" s="56" t="s">
        <v>33</v>
      </c>
      <c r="E25" s="262">
        <f>G81</f>
        <v>0.4</v>
      </c>
      <c r="F25" s="263"/>
      <c r="G25" s="44"/>
      <c r="H25" s="46" t="s">
        <v>34</v>
      </c>
      <c r="I25" s="206">
        <f>C25/E25</f>
        <v>0</v>
      </c>
      <c r="J25" s="57"/>
    </row>
    <row r="26" spans="1:11" ht="12.75">
      <c r="A26" s="58" t="s">
        <v>35</v>
      </c>
      <c r="B26" s="48"/>
      <c r="C26" s="48"/>
      <c r="D26" s="48"/>
      <c r="E26" s="48"/>
      <c r="F26" s="48"/>
      <c r="G26" s="48"/>
      <c r="H26" s="48"/>
      <c r="I26" s="59"/>
      <c r="J26" s="60"/>
      <c r="K26" s="60"/>
    </row>
    <row r="27" spans="1:10" ht="10.5" customHeight="1">
      <c r="A27" s="61" t="s">
        <v>36</v>
      </c>
      <c r="B27" s="48"/>
      <c r="C27" s="48"/>
      <c r="D27" s="48"/>
      <c r="E27" s="48"/>
      <c r="F27" s="48"/>
      <c r="G27" s="48"/>
      <c r="H27" s="48"/>
      <c r="I27" s="50"/>
      <c r="J27" s="184" t="s">
        <v>136</v>
      </c>
    </row>
    <row r="28" spans="1:10" ht="12" customHeight="1">
      <c r="A28" s="62" t="s">
        <v>37</v>
      </c>
      <c r="B28" s="63"/>
      <c r="C28" s="63"/>
      <c r="D28" s="63"/>
      <c r="E28" s="63"/>
      <c r="F28" s="63"/>
      <c r="G28" s="64"/>
      <c r="H28" s="65"/>
      <c r="I28" s="66" t="s">
        <v>38</v>
      </c>
      <c r="J28" s="184" t="s">
        <v>137</v>
      </c>
    </row>
    <row r="29" spans="1:9" ht="11.25" customHeight="1">
      <c r="A29" s="67" t="s">
        <v>39</v>
      </c>
      <c r="B29" s="44"/>
      <c r="C29" s="44"/>
      <c r="D29" s="44"/>
      <c r="E29" s="44"/>
      <c r="F29" s="44"/>
      <c r="G29" s="44"/>
      <c r="H29" s="68"/>
      <c r="I29" s="251">
        <v>0</v>
      </c>
    </row>
    <row r="30" spans="1:11" ht="11.25" customHeight="1">
      <c r="A30" s="54" t="s">
        <v>40</v>
      </c>
      <c r="B30" s="44"/>
      <c r="C30" s="44"/>
      <c r="D30" s="44"/>
      <c r="E30" s="44"/>
      <c r="F30" s="44"/>
      <c r="G30" s="44"/>
      <c r="H30" s="68"/>
      <c r="I30" s="251"/>
      <c r="J30" s="234"/>
      <c r="K30" s="234"/>
    </row>
    <row r="31" spans="1:11" ht="11.25" customHeight="1">
      <c r="A31" s="54" t="s">
        <v>41</v>
      </c>
      <c r="B31" s="44"/>
      <c r="C31" s="44"/>
      <c r="D31" s="44"/>
      <c r="E31" s="44"/>
      <c r="F31" s="44"/>
      <c r="G31" s="44"/>
      <c r="H31" s="68"/>
      <c r="I31" s="251"/>
      <c r="J31" s="234"/>
      <c r="K31" s="234"/>
    </row>
    <row r="32" spans="1:11" ht="11.25" customHeight="1">
      <c r="A32" s="67" t="s">
        <v>42</v>
      </c>
      <c r="B32" s="44"/>
      <c r="C32" s="44"/>
      <c r="D32" s="44"/>
      <c r="E32" s="44"/>
      <c r="F32" s="44"/>
      <c r="G32" s="44"/>
      <c r="H32" s="68"/>
      <c r="I32" s="251"/>
      <c r="J32" s="234"/>
      <c r="K32" s="234"/>
    </row>
    <row r="33" spans="1:11" ht="11.25" customHeight="1">
      <c r="A33" s="41" t="s">
        <v>43</v>
      </c>
      <c r="B33" s="42"/>
      <c r="C33" s="42"/>
      <c r="D33" s="42"/>
      <c r="E33" s="42"/>
      <c r="F33" s="42"/>
      <c r="G33" s="42"/>
      <c r="H33" s="69" t="s">
        <v>44</v>
      </c>
      <c r="I33" s="70">
        <f>SUM(I29:I32)</f>
        <v>0</v>
      </c>
      <c r="J33" s="235"/>
      <c r="K33" s="234"/>
    </row>
    <row r="34" spans="1:9" ht="11.25" customHeight="1">
      <c r="A34" s="71" t="s">
        <v>45</v>
      </c>
      <c r="B34" s="48"/>
      <c r="C34" s="48"/>
      <c r="D34" s="48"/>
      <c r="E34" s="48"/>
      <c r="F34" s="48"/>
      <c r="G34" s="48"/>
      <c r="H34" s="48"/>
      <c r="I34" s="50"/>
    </row>
    <row r="35" spans="1:9" ht="9.75" customHeight="1">
      <c r="A35" s="32" t="s">
        <v>46</v>
      </c>
      <c r="B35" s="22"/>
      <c r="C35" s="22"/>
      <c r="D35" s="22"/>
      <c r="E35" s="52" t="s">
        <v>31</v>
      </c>
      <c r="F35" s="22"/>
      <c r="G35" s="22"/>
      <c r="H35" s="22"/>
      <c r="I35" s="23"/>
    </row>
    <row r="36" spans="1:9" ht="11.25" customHeight="1">
      <c r="A36" s="54"/>
      <c r="B36" s="55" t="s">
        <v>32</v>
      </c>
      <c r="C36" s="197">
        <f>I33</f>
        <v>0</v>
      </c>
      <c r="D36" s="56" t="s">
        <v>33</v>
      </c>
      <c r="E36" s="262">
        <f>G81</f>
        <v>0.4</v>
      </c>
      <c r="F36" s="263"/>
      <c r="G36" s="44"/>
      <c r="H36" s="46" t="s">
        <v>47</v>
      </c>
      <c r="I36" s="230">
        <f>C36/E36</f>
        <v>0</v>
      </c>
    </row>
    <row r="37" spans="1:9" ht="12" customHeight="1">
      <c r="A37" s="71" t="s">
        <v>48</v>
      </c>
      <c r="B37" s="48"/>
      <c r="C37" s="48"/>
      <c r="D37" s="48"/>
      <c r="E37" s="48"/>
      <c r="F37" s="48"/>
      <c r="G37" s="48"/>
      <c r="H37" s="49"/>
      <c r="I37" s="50"/>
    </row>
    <row r="38" spans="1:9" ht="11.25" customHeight="1">
      <c r="A38" s="25" t="s">
        <v>49</v>
      </c>
      <c r="B38" s="42"/>
      <c r="C38" s="42"/>
      <c r="D38" s="42"/>
      <c r="E38" s="42"/>
      <c r="F38" s="42"/>
      <c r="G38" s="72"/>
      <c r="H38" s="69" t="s">
        <v>50</v>
      </c>
      <c r="I38" s="230">
        <v>774</v>
      </c>
    </row>
    <row r="39" spans="1:9" ht="11.25" customHeight="1">
      <c r="A39" s="71" t="s">
        <v>51</v>
      </c>
      <c r="B39" s="48"/>
      <c r="C39" s="48"/>
      <c r="D39" s="48"/>
      <c r="E39" s="48"/>
      <c r="F39" s="48"/>
      <c r="G39" s="48"/>
      <c r="H39" s="49"/>
      <c r="I39" s="50"/>
    </row>
    <row r="40" spans="1:9" ht="9.75" customHeight="1">
      <c r="A40" s="32" t="s">
        <v>52</v>
      </c>
      <c r="B40" s="22"/>
      <c r="C40" s="22"/>
      <c r="D40" s="22"/>
      <c r="E40" s="73" t="s">
        <v>53</v>
      </c>
      <c r="F40" s="22"/>
      <c r="G40" s="22"/>
      <c r="H40" s="74"/>
      <c r="I40" s="75" t="s">
        <v>54</v>
      </c>
    </row>
    <row r="41" spans="1:10" ht="11.25" customHeight="1">
      <c r="A41" s="76"/>
      <c r="B41" s="233">
        <f>I25</f>
        <v>0</v>
      </c>
      <c r="C41" s="198" t="s">
        <v>55</v>
      </c>
      <c r="D41" s="77" t="s">
        <v>56</v>
      </c>
      <c r="E41" s="199">
        <f>IF(I36=0,I38,I36)</f>
        <v>774</v>
      </c>
      <c r="F41" s="200" t="s">
        <v>57</v>
      </c>
      <c r="G41" s="44"/>
      <c r="H41" s="78" t="s">
        <v>58</v>
      </c>
      <c r="I41" s="232">
        <f>B41-E41</f>
        <v>-774</v>
      </c>
      <c r="J41" s="79"/>
    </row>
    <row r="42" spans="1:11" ht="9.75" customHeight="1">
      <c r="A42" s="54" t="s">
        <v>59</v>
      </c>
      <c r="B42" s="44"/>
      <c r="C42" s="44"/>
      <c r="D42" s="44"/>
      <c r="E42" s="44"/>
      <c r="F42" s="44"/>
      <c r="G42" s="44"/>
      <c r="H42" s="44"/>
      <c r="I42" s="68"/>
      <c r="K42" s="80"/>
    </row>
    <row r="43" spans="1:9" ht="11.25" customHeight="1">
      <c r="A43" s="81" t="s">
        <v>60</v>
      </c>
      <c r="B43" s="36"/>
      <c r="C43" s="36"/>
      <c r="D43" s="36"/>
      <c r="E43" s="36"/>
      <c r="F43" s="36"/>
      <c r="G43" s="36"/>
      <c r="H43" s="36"/>
      <c r="I43" s="38"/>
    </row>
    <row r="44" spans="1:9" ht="9.75" customHeight="1">
      <c r="A44" s="39" t="s">
        <v>61</v>
      </c>
      <c r="I44" s="30"/>
    </row>
    <row r="45" spans="1:9" ht="9.75" customHeight="1">
      <c r="A45" s="39" t="s">
        <v>62</v>
      </c>
      <c r="I45" s="82"/>
    </row>
    <row r="46" spans="1:9" ht="11.25" customHeight="1">
      <c r="A46" s="55" t="s">
        <v>63</v>
      </c>
      <c r="B46" s="42"/>
      <c r="C46" s="42"/>
      <c r="D46" s="42"/>
      <c r="E46" s="42"/>
      <c r="F46" s="42"/>
      <c r="G46" s="42"/>
      <c r="H46" s="69" t="s">
        <v>64</v>
      </c>
      <c r="I46" s="231">
        <f>IF(AND(I41*G81&gt;=A86,I41*G81&lt;=C86),(I41*G81*D86-F86)/G81,IF(AND(I41*G81&gt;C86,I41*G81&lt;=C88),(I41*G81*D88-F88)/G81,IF(AND(I41*G81&gt;C88,I41*G81&lt;=C90),(I41*G81*D90-F90)/G81,IF(AND(I41*G81&gt;C90,I41*G81&lt;=C92),(I41*G81*D92-F92)/G81,IF(AND(I41*G81&gt;C92,I41*G81&lt;=C94),(I41*G81*D94-F94)/G81,IF(AND(I41*G81&gt;C94,I41*G81&lt;=C96),(I41*G81*D96-F96)/G81,IF(AND(I41*G81&gt;C96,I41*G81&lt;=C98),(I41*G81*D98-F98)/G81,(I41*G81*D100-F100)/G81)))))))</f>
        <v>-1138.1599999999999</v>
      </c>
    </row>
    <row r="47" ht="6" customHeight="1">
      <c r="I47" s="31"/>
    </row>
    <row r="48" spans="1:9" ht="11.25" customHeight="1">
      <c r="A48" s="83" t="s">
        <v>65</v>
      </c>
      <c r="B48" s="37"/>
      <c r="C48" s="37"/>
      <c r="D48" s="37"/>
      <c r="E48" s="37"/>
      <c r="F48" s="37"/>
      <c r="G48" s="37"/>
      <c r="H48" s="37"/>
      <c r="I48" s="84"/>
    </row>
    <row r="49" spans="1:9" ht="11.25" customHeight="1">
      <c r="A49" s="54" t="s">
        <v>66</v>
      </c>
      <c r="B49" s="44"/>
      <c r="C49" s="44"/>
      <c r="D49" s="44"/>
      <c r="E49" s="44"/>
      <c r="F49" s="44"/>
      <c r="G49" s="44"/>
      <c r="H49" s="204" t="s">
        <v>67</v>
      </c>
      <c r="I49" s="85"/>
    </row>
    <row r="50" spans="1:10" ht="11.25" customHeight="1">
      <c r="A50" s="67" t="s">
        <v>68</v>
      </c>
      <c r="B50" s="44"/>
      <c r="C50" s="44"/>
      <c r="D50" s="248"/>
      <c r="E50" s="86" t="s">
        <v>69</v>
      </c>
      <c r="F50" s="203" t="s">
        <v>67</v>
      </c>
      <c r="G50" s="87" t="s">
        <v>70</v>
      </c>
      <c r="H50" s="88">
        <f>D50*10</f>
        <v>0</v>
      </c>
      <c r="I50" s="85"/>
      <c r="J50" s="3" t="s">
        <v>139</v>
      </c>
    </row>
    <row r="51" spans="1:10" ht="9.75" customHeight="1">
      <c r="A51" s="89" t="s">
        <v>71</v>
      </c>
      <c r="B51" s="30"/>
      <c r="C51" s="240"/>
      <c r="D51" s="30"/>
      <c r="E51" s="90" t="s">
        <v>72</v>
      </c>
      <c r="F51" s="91"/>
      <c r="G51" s="30"/>
      <c r="H51" s="44"/>
      <c r="I51" s="85"/>
      <c r="J51" s="80" t="s">
        <v>140</v>
      </c>
    </row>
    <row r="52" spans="1:10" ht="11.25" customHeight="1">
      <c r="A52" s="92"/>
      <c r="B52" s="55" t="s">
        <v>32</v>
      </c>
      <c r="C52" s="250">
        <v>0</v>
      </c>
      <c r="D52" s="56" t="s">
        <v>33</v>
      </c>
      <c r="E52" s="262">
        <f>G81</f>
        <v>0.4</v>
      </c>
      <c r="F52" s="263"/>
      <c r="G52" s="56" t="s">
        <v>70</v>
      </c>
      <c r="H52" s="202">
        <f>C52/E52</f>
        <v>0</v>
      </c>
      <c r="I52" s="93"/>
      <c r="J52" s="80" t="s">
        <v>141</v>
      </c>
    </row>
    <row r="53" spans="1:10" ht="11.25" customHeight="1">
      <c r="A53" s="67" t="s">
        <v>73</v>
      </c>
      <c r="B53" s="44"/>
      <c r="C53" s="44"/>
      <c r="D53" s="44"/>
      <c r="E53" s="44"/>
      <c r="F53" s="44"/>
      <c r="G53" s="44"/>
      <c r="H53" s="69" t="s">
        <v>74</v>
      </c>
      <c r="I53" s="201">
        <f>10+H50+H52</f>
        <v>10</v>
      </c>
      <c r="J53" s="80" t="s">
        <v>142</v>
      </c>
    </row>
    <row r="54" spans="1:10" ht="11.25" customHeight="1">
      <c r="A54" s="94" t="s">
        <v>75</v>
      </c>
      <c r="B54" s="37"/>
      <c r="C54" s="37"/>
      <c r="D54" s="37"/>
      <c r="E54" s="37"/>
      <c r="F54" s="95"/>
      <c r="G54" s="96"/>
      <c r="H54" s="97" t="s">
        <v>76</v>
      </c>
      <c r="I54" s="221">
        <f>I46-I53</f>
        <v>-1148.1599999999999</v>
      </c>
      <c r="J54" s="98"/>
    </row>
    <row r="55" spans="1:9" ht="11.25" customHeight="1">
      <c r="A55" s="71" t="s">
        <v>77</v>
      </c>
      <c r="B55" s="48"/>
      <c r="C55" s="48"/>
      <c r="D55" s="48"/>
      <c r="E55" s="48"/>
      <c r="F55" s="48"/>
      <c r="G55" s="48"/>
      <c r="H55" s="48"/>
      <c r="I55" s="99"/>
    </row>
    <row r="56" spans="1:9" ht="9" customHeight="1">
      <c r="A56" s="51" t="s">
        <v>78</v>
      </c>
      <c r="B56" s="22"/>
      <c r="C56" s="22"/>
      <c r="D56" s="22"/>
      <c r="E56" s="22"/>
      <c r="F56" s="22"/>
      <c r="G56" s="22"/>
      <c r="H56" s="22"/>
      <c r="I56" s="23"/>
    </row>
    <row r="57" spans="1:10" ht="12" customHeight="1">
      <c r="A57" s="100" t="s">
        <v>79</v>
      </c>
      <c r="B57" s="101" t="s">
        <v>80</v>
      </c>
      <c r="C57" s="102" t="s">
        <v>81</v>
      </c>
      <c r="D57" s="103"/>
      <c r="E57" s="104"/>
      <c r="G57" s="105"/>
      <c r="H57" s="30"/>
      <c r="I57" s="31"/>
      <c r="J57" s="98"/>
    </row>
    <row r="58" spans="1:9" ht="11.25" customHeight="1">
      <c r="A58" s="92"/>
      <c r="B58" s="106" t="s">
        <v>82</v>
      </c>
      <c r="C58" s="44"/>
      <c r="D58" s="107"/>
      <c r="E58" s="44"/>
      <c r="F58" s="44"/>
      <c r="G58" s="44"/>
      <c r="H58" s="44"/>
      <c r="I58" s="68"/>
    </row>
    <row r="59" spans="1:9" ht="9.75" customHeight="1">
      <c r="A59" s="108" t="s">
        <v>83</v>
      </c>
      <c r="I59" s="30"/>
    </row>
    <row r="60" spans="1:9" ht="11.25" customHeight="1">
      <c r="A60" s="109" t="s">
        <v>158</v>
      </c>
      <c r="B60" s="110"/>
      <c r="C60" s="110"/>
      <c r="D60" s="110"/>
      <c r="E60" s="110"/>
      <c r="F60" s="110"/>
      <c r="G60" s="110"/>
      <c r="H60" s="110"/>
      <c r="I60" s="59"/>
    </row>
    <row r="61" spans="1:9" ht="9.75" customHeight="1">
      <c r="A61" s="51" t="s">
        <v>84</v>
      </c>
      <c r="B61" s="22"/>
      <c r="C61" s="22"/>
      <c r="D61" s="22"/>
      <c r="E61" s="22"/>
      <c r="F61" s="22"/>
      <c r="G61" s="22"/>
      <c r="H61" s="22"/>
      <c r="I61" s="23"/>
    </row>
    <row r="62" spans="1:9" ht="11.25" customHeight="1">
      <c r="A62" s="89" t="s">
        <v>85</v>
      </c>
      <c r="B62" s="30"/>
      <c r="C62" s="30"/>
      <c r="D62" s="30"/>
      <c r="E62" s="30"/>
      <c r="F62" s="30"/>
      <c r="G62" s="30"/>
      <c r="H62" s="111" t="s">
        <v>86</v>
      </c>
      <c r="I62" s="241">
        <v>0</v>
      </c>
    </row>
    <row r="63" spans="1:9" ht="11.25" customHeight="1">
      <c r="A63" s="89" t="s">
        <v>155</v>
      </c>
      <c r="B63" s="30"/>
      <c r="C63" s="30"/>
      <c r="D63" s="30"/>
      <c r="E63" s="30"/>
      <c r="F63" s="30"/>
      <c r="G63" s="30"/>
      <c r="H63" s="111" t="s">
        <v>87</v>
      </c>
      <c r="I63" s="225">
        <f>+G129</f>
        <v>0</v>
      </c>
    </row>
    <row r="64" spans="1:11" ht="9.75" customHeight="1">
      <c r="A64" s="112" t="s">
        <v>88</v>
      </c>
      <c r="B64" s="30"/>
      <c r="C64" s="30"/>
      <c r="D64" s="30"/>
      <c r="E64" s="30"/>
      <c r="F64" s="30"/>
      <c r="G64" s="30"/>
      <c r="H64" s="30"/>
      <c r="I64" s="113"/>
      <c r="K64" s="224">
        <f>IF(I54&lt;0,0,(((+I54*G81)-I62))/(+I22-I63))</f>
        <v>0</v>
      </c>
    </row>
    <row r="65" spans="1:9" ht="9.75" customHeight="1">
      <c r="A65" s="100" t="s">
        <v>89</v>
      </c>
      <c r="B65" s="114" t="s">
        <v>90</v>
      </c>
      <c r="C65" s="30"/>
      <c r="D65" s="115" t="s">
        <v>91</v>
      </c>
      <c r="E65" s="224">
        <f>IF(K64&lt;=0,0,+K64)</f>
        <v>0</v>
      </c>
      <c r="F65" s="116"/>
      <c r="G65" s="117"/>
      <c r="H65" s="118"/>
      <c r="I65" s="31"/>
    </row>
    <row r="66" spans="1:11" ht="11.25" customHeight="1">
      <c r="A66" s="92"/>
      <c r="B66" s="119" t="s">
        <v>92</v>
      </c>
      <c r="C66" s="120"/>
      <c r="D66" s="44"/>
      <c r="E66" s="222"/>
      <c r="F66" s="223"/>
      <c r="G66" s="121"/>
      <c r="H66" s="44"/>
      <c r="I66" s="68"/>
      <c r="K66" s="236"/>
    </row>
    <row r="67" ht="6" customHeight="1"/>
    <row r="68" spans="1:10" ht="9.75" customHeight="1">
      <c r="A68" s="122" t="s">
        <v>93</v>
      </c>
      <c r="B68" s="110"/>
      <c r="C68" s="110"/>
      <c r="D68" s="110"/>
      <c r="E68" s="59"/>
      <c r="F68" s="122" t="s">
        <v>94</v>
      </c>
      <c r="G68" s="110"/>
      <c r="H68" s="110"/>
      <c r="I68" s="59"/>
      <c r="J68" s="50"/>
    </row>
    <row r="69" spans="1:10" ht="9.75" customHeight="1">
      <c r="A69" s="123" t="s">
        <v>95</v>
      </c>
      <c r="B69" s="36"/>
      <c r="C69" s="36"/>
      <c r="D69" s="36"/>
      <c r="E69" s="38"/>
      <c r="F69" s="123" t="s">
        <v>96</v>
      </c>
      <c r="G69" s="36"/>
      <c r="H69" s="36"/>
      <c r="I69" s="38"/>
      <c r="J69" s="38"/>
    </row>
    <row r="70" spans="1:10" ht="12.75">
      <c r="A70" s="124"/>
      <c r="B70" s="125"/>
      <c r="C70" s="125"/>
      <c r="D70" s="125"/>
      <c r="E70" s="126"/>
      <c r="F70" s="124"/>
      <c r="G70" s="125"/>
      <c r="H70" s="125"/>
      <c r="I70" s="126"/>
      <c r="J70" s="127"/>
    </row>
    <row r="71" spans="1:9" ht="12.75">
      <c r="A71" s="128" t="s">
        <v>97</v>
      </c>
      <c r="B71" s="249"/>
      <c r="C71" s="129"/>
      <c r="D71" s="256"/>
      <c r="E71" s="257"/>
      <c r="F71" s="128" t="s">
        <v>97</v>
      </c>
      <c r="G71" s="226">
        <f>IF(B71="","",B71)</f>
      </c>
      <c r="I71" s="31"/>
    </row>
    <row r="72" spans="1:9" ht="8.25" customHeight="1">
      <c r="A72" s="130" t="s">
        <v>98</v>
      </c>
      <c r="B72" s="131"/>
      <c r="C72" s="131"/>
      <c r="D72" s="131"/>
      <c r="E72" s="34"/>
      <c r="F72" s="130" t="s">
        <v>180</v>
      </c>
      <c r="G72" s="131"/>
      <c r="H72" s="131"/>
      <c r="I72" s="34"/>
    </row>
    <row r="73" ht="12.75">
      <c r="A73" s="132"/>
    </row>
    <row r="75" spans="1:9" ht="15.75">
      <c r="A75" s="133" t="s">
        <v>99</v>
      </c>
      <c r="B75" s="133"/>
      <c r="C75" s="133"/>
      <c r="D75" s="133"/>
      <c r="E75" s="133"/>
      <c r="F75" s="133"/>
      <c r="G75" s="133"/>
      <c r="H75" s="133"/>
      <c r="I75" s="133"/>
    </row>
    <row r="76" spans="1:9" ht="15.75">
      <c r="A76" s="133"/>
      <c r="B76" s="133"/>
      <c r="C76" s="133"/>
      <c r="D76" s="133"/>
      <c r="E76" s="133"/>
      <c r="F76" s="133"/>
      <c r="G76" s="133"/>
      <c r="H76" s="134"/>
      <c r="I76" s="133"/>
    </row>
    <row r="77" spans="1:9" ht="15.75">
      <c r="A77" s="133" t="s">
        <v>100</v>
      </c>
      <c r="B77" s="133"/>
      <c r="C77" s="133"/>
      <c r="D77" s="133"/>
      <c r="E77" s="133"/>
      <c r="F77" s="133"/>
      <c r="G77" s="133"/>
      <c r="H77" s="134"/>
      <c r="I77" s="133"/>
    </row>
    <row r="78" spans="1:9" ht="15.75">
      <c r="A78" s="133"/>
      <c r="B78" s="135"/>
      <c r="C78" s="133"/>
      <c r="D78" s="133"/>
      <c r="E78" s="133"/>
      <c r="F78" s="133"/>
      <c r="G78" s="133"/>
      <c r="H78" s="133"/>
      <c r="I78" s="133"/>
    </row>
    <row r="79" spans="1:9" ht="15.75">
      <c r="A79" s="133" t="s">
        <v>101</v>
      </c>
      <c r="B79" s="133"/>
      <c r="C79" s="133"/>
      <c r="D79" s="133"/>
      <c r="E79" s="133"/>
      <c r="F79" s="133"/>
      <c r="G79" s="133"/>
      <c r="H79" s="133"/>
      <c r="I79" s="133"/>
    </row>
    <row r="81" spans="1:7" ht="12.75">
      <c r="A81" s="136" t="s">
        <v>102</v>
      </c>
      <c r="G81" s="238">
        <v>0.4</v>
      </c>
    </row>
    <row r="82" ht="13.5" thickBot="1"/>
    <row r="83" spans="1:7" ht="13.5" thickBot="1">
      <c r="A83" s="137"/>
      <c r="B83" s="138" t="s">
        <v>103</v>
      </c>
      <c r="C83" s="139"/>
      <c r="D83" s="140" t="s">
        <v>104</v>
      </c>
      <c r="E83" s="139"/>
      <c r="F83" s="138" t="s">
        <v>105</v>
      </c>
      <c r="G83" s="141"/>
    </row>
    <row r="84" spans="1:7" ht="12.75">
      <c r="A84" s="142"/>
      <c r="B84" s="30"/>
      <c r="C84" s="30"/>
      <c r="D84" s="143"/>
      <c r="E84" s="30"/>
      <c r="F84" s="30"/>
      <c r="G84" s="144"/>
    </row>
    <row r="85" spans="1:7" ht="12.75">
      <c r="A85" s="145" t="s">
        <v>106</v>
      </c>
      <c r="B85" s="91"/>
      <c r="C85" s="91"/>
      <c r="D85" s="143"/>
      <c r="E85" s="30"/>
      <c r="F85" s="146" t="s">
        <v>107</v>
      </c>
      <c r="G85" s="144"/>
    </row>
    <row r="86" spans="1:7" ht="12.75">
      <c r="A86" s="147">
        <v>1</v>
      </c>
      <c r="B86" s="148" t="s">
        <v>56</v>
      </c>
      <c r="C86" s="149">
        <f>1000*G81</f>
        <v>400</v>
      </c>
      <c r="D86" s="150">
        <v>0.06</v>
      </c>
      <c r="E86" s="44"/>
      <c r="F86" s="151">
        <v>0</v>
      </c>
      <c r="G86" s="152"/>
    </row>
    <row r="87" spans="1:7" ht="12.75">
      <c r="A87" s="145" t="s">
        <v>108</v>
      </c>
      <c r="B87" s="91"/>
      <c r="C87" s="91"/>
      <c r="D87" s="153"/>
      <c r="E87" s="30"/>
      <c r="F87" s="154" t="s">
        <v>109</v>
      </c>
      <c r="G87" s="144"/>
    </row>
    <row r="88" spans="1:7" ht="12.75">
      <c r="A88" s="155">
        <f>1000*G81+1</f>
        <v>401</v>
      </c>
      <c r="B88" s="77" t="s">
        <v>56</v>
      </c>
      <c r="C88" s="151">
        <f>1500*G81</f>
        <v>600</v>
      </c>
      <c r="D88" s="150">
        <v>0.09</v>
      </c>
      <c r="E88" s="44"/>
      <c r="F88" s="151">
        <f>30*G81</f>
        <v>12</v>
      </c>
      <c r="G88" s="152"/>
    </row>
    <row r="89" spans="1:7" ht="12.75">
      <c r="A89" s="156" t="s">
        <v>110</v>
      </c>
      <c r="B89" s="91"/>
      <c r="C89" s="91"/>
      <c r="D89" s="153"/>
      <c r="E89" s="30"/>
      <c r="F89" s="157" t="s">
        <v>111</v>
      </c>
      <c r="G89" s="144"/>
    </row>
    <row r="90" spans="1:7" ht="12.75">
      <c r="A90" s="155">
        <f>1500*G81+1</f>
        <v>601</v>
      </c>
      <c r="B90" s="158" t="s">
        <v>56</v>
      </c>
      <c r="C90" s="151">
        <f>2000*G81</f>
        <v>800</v>
      </c>
      <c r="D90" s="150">
        <v>0.12</v>
      </c>
      <c r="E90" s="44"/>
      <c r="F90" s="151">
        <f>75*G81</f>
        <v>30</v>
      </c>
      <c r="G90" s="152"/>
    </row>
    <row r="91" spans="1:7" ht="12.75">
      <c r="A91" s="156" t="s">
        <v>112</v>
      </c>
      <c r="B91" s="159"/>
      <c r="C91" s="159"/>
      <c r="D91" s="153"/>
      <c r="E91" s="30"/>
      <c r="F91" s="157" t="s">
        <v>113</v>
      </c>
      <c r="G91" s="144"/>
    </row>
    <row r="92" spans="1:7" ht="12.75">
      <c r="A92" s="155">
        <f>2000*G81+1</f>
        <v>801</v>
      </c>
      <c r="B92" s="160" t="s">
        <v>56</v>
      </c>
      <c r="C92" s="151">
        <f>2500*G81</f>
        <v>1000</v>
      </c>
      <c r="D92" s="150">
        <v>0.16</v>
      </c>
      <c r="E92" s="44"/>
      <c r="F92" s="151">
        <f>155*G81</f>
        <v>62</v>
      </c>
      <c r="G92" s="152"/>
    </row>
    <row r="93" spans="1:7" ht="12.75">
      <c r="A93" s="156" t="s">
        <v>114</v>
      </c>
      <c r="B93" s="159"/>
      <c r="C93" s="159"/>
      <c r="D93" s="153"/>
      <c r="E93" s="30"/>
      <c r="F93" s="157" t="s">
        <v>115</v>
      </c>
      <c r="G93" s="144"/>
    </row>
    <row r="94" spans="1:7" ht="12.75">
      <c r="A94" s="155">
        <f>2500*G81+1</f>
        <v>1001</v>
      </c>
      <c r="B94" s="56" t="s">
        <v>56</v>
      </c>
      <c r="C94" s="151">
        <f>3000*G81</f>
        <v>1200</v>
      </c>
      <c r="D94" s="150">
        <v>0.2</v>
      </c>
      <c r="E94" s="44"/>
      <c r="F94" s="151">
        <f>255*G81</f>
        <v>102</v>
      </c>
      <c r="G94" s="152"/>
    </row>
    <row r="95" spans="1:7" ht="12.75">
      <c r="A95" s="145" t="s">
        <v>116</v>
      </c>
      <c r="B95" s="91"/>
      <c r="C95" s="91"/>
      <c r="D95" s="153"/>
      <c r="E95" s="30"/>
      <c r="F95" s="157" t="s">
        <v>117</v>
      </c>
      <c r="G95" s="144"/>
    </row>
    <row r="96" spans="1:7" ht="12.75">
      <c r="A96" s="155">
        <f>3000*G81+1</f>
        <v>1201</v>
      </c>
      <c r="B96" s="161" t="s">
        <v>56</v>
      </c>
      <c r="C96" s="151">
        <f>4000*G81</f>
        <v>1600</v>
      </c>
      <c r="D96" s="150">
        <v>0.24</v>
      </c>
      <c r="E96" s="44"/>
      <c r="F96" s="151">
        <f>375*G81</f>
        <v>150</v>
      </c>
      <c r="G96" s="152"/>
    </row>
    <row r="97" spans="1:7" ht="12.75">
      <c r="A97" s="145" t="s">
        <v>118</v>
      </c>
      <c r="B97" s="159"/>
      <c r="C97" s="159"/>
      <c r="D97" s="153"/>
      <c r="E97" s="30"/>
      <c r="F97" s="157" t="s">
        <v>119</v>
      </c>
      <c r="G97" s="144"/>
    </row>
    <row r="98" spans="1:7" ht="12.75">
      <c r="A98" s="155">
        <f>4000*G81+1</f>
        <v>1601</v>
      </c>
      <c r="B98" s="161" t="s">
        <v>56</v>
      </c>
      <c r="C98" s="151">
        <f>6000*G81</f>
        <v>2400</v>
      </c>
      <c r="D98" s="150">
        <v>0.29</v>
      </c>
      <c r="E98" s="44"/>
      <c r="F98" s="151">
        <f>575*G81</f>
        <v>230</v>
      </c>
      <c r="G98" s="152"/>
    </row>
    <row r="99" spans="1:7" ht="12.75">
      <c r="A99" s="145" t="s">
        <v>120</v>
      </c>
      <c r="B99" s="91"/>
      <c r="C99" s="91"/>
      <c r="D99" s="153"/>
      <c r="E99" s="30"/>
      <c r="F99" s="157" t="s">
        <v>121</v>
      </c>
      <c r="G99" s="144"/>
    </row>
    <row r="100" spans="1:7" ht="13.5" thickBot="1">
      <c r="A100" s="162">
        <f>6000*G81+1</f>
        <v>2401</v>
      </c>
      <c r="B100" s="163" t="s">
        <v>56</v>
      </c>
      <c r="C100" s="164"/>
      <c r="D100" s="165">
        <v>0.34</v>
      </c>
      <c r="E100" s="166"/>
      <c r="F100" s="167">
        <f>875*G81</f>
        <v>350</v>
      </c>
      <c r="G100" s="168"/>
    </row>
    <row r="103" spans="1:10" ht="23.25">
      <c r="A103" s="260" t="s">
        <v>159</v>
      </c>
      <c r="B103" s="260"/>
      <c r="C103" s="260"/>
      <c r="D103" s="260"/>
      <c r="E103" s="260"/>
      <c r="F103" s="260"/>
      <c r="G103" s="260"/>
      <c r="H103" s="260"/>
      <c r="I103" s="260"/>
      <c r="J103" s="260"/>
    </row>
    <row r="104" ht="12.75">
      <c r="A104" s="184"/>
    </row>
    <row r="105" ht="12.75">
      <c r="A105" s="3" t="s">
        <v>167</v>
      </c>
    </row>
    <row r="106" ht="12.75">
      <c r="A106" s="3" t="s">
        <v>168</v>
      </c>
    </row>
    <row r="107" ht="12.75">
      <c r="A107" s="3" t="s">
        <v>169</v>
      </c>
    </row>
    <row r="108" ht="12.75">
      <c r="A108" s="3" t="s">
        <v>170</v>
      </c>
    </row>
    <row r="109" spans="1:9" ht="12.75">
      <c r="A109" s="227" t="s">
        <v>161</v>
      </c>
      <c r="B109" s="228"/>
      <c r="C109" s="228"/>
      <c r="D109" s="228"/>
      <c r="E109" s="228"/>
      <c r="F109" s="228"/>
      <c r="G109" s="229"/>
      <c r="H109" s="229"/>
      <c r="I109" s="228"/>
    </row>
    <row r="110" spans="1:9" ht="12.75">
      <c r="A110" s="227" t="s">
        <v>154</v>
      </c>
      <c r="B110" s="228"/>
      <c r="C110" s="229"/>
      <c r="D110" s="229"/>
      <c r="E110" s="229"/>
      <c r="F110" s="228"/>
      <c r="G110" s="228"/>
      <c r="H110" s="228"/>
      <c r="I110" s="228"/>
    </row>
    <row r="111" ht="12.75">
      <c r="A111" s="185" t="s">
        <v>152</v>
      </c>
    </row>
    <row r="112" ht="12.75">
      <c r="A112" s="3" t="s">
        <v>146</v>
      </c>
    </row>
    <row r="113" ht="12.75">
      <c r="A113" s="3" t="s">
        <v>171</v>
      </c>
    </row>
    <row r="114" spans="1:4" ht="12.75">
      <c r="A114" s="11" t="s">
        <v>160</v>
      </c>
      <c r="D114" s="169"/>
    </row>
    <row r="115" spans="1:4" ht="12.75">
      <c r="A115" s="11" t="s">
        <v>153</v>
      </c>
      <c r="D115" s="169"/>
    </row>
    <row r="116" spans="1:4" ht="12.75">
      <c r="A116" s="11"/>
      <c r="D116" s="169"/>
    </row>
    <row r="117" spans="1:4" ht="12.75">
      <c r="A117" s="11"/>
      <c r="D117" s="169"/>
    </row>
    <row r="118" spans="1:4" ht="12.75">
      <c r="A118" s="11"/>
      <c r="D118" s="169"/>
    </row>
    <row r="119" spans="1:8" ht="22.5" customHeight="1">
      <c r="A119" s="259" t="s">
        <v>122</v>
      </c>
      <c r="B119" s="259"/>
      <c r="C119" s="259"/>
      <c r="D119" s="259"/>
      <c r="E119" s="259"/>
      <c r="F119" s="259"/>
      <c r="G119" s="259"/>
      <c r="H119" s="259"/>
    </row>
    <row r="120" spans="1:8" ht="23.25">
      <c r="A120" s="261" t="s">
        <v>172</v>
      </c>
      <c r="B120" s="261"/>
      <c r="C120" s="261"/>
      <c r="D120" s="261"/>
      <c r="E120" s="261"/>
      <c r="F120" s="261"/>
      <c r="G120" s="261"/>
      <c r="H120" s="261"/>
    </row>
    <row r="121" spans="2:7" ht="12.75">
      <c r="B121" s="258"/>
      <c r="C121" s="258"/>
      <c r="D121" s="258"/>
      <c r="E121" s="258"/>
      <c r="F121" s="258"/>
      <c r="G121" s="258"/>
    </row>
    <row r="122" ht="13.5" thickBot="1"/>
    <row r="123" spans="1:8" ht="13.5" thickBot="1">
      <c r="A123" s="217" t="s">
        <v>123</v>
      </c>
      <c r="B123" s="214" t="s">
        <v>177</v>
      </c>
      <c r="C123" s="214"/>
      <c r="D123" s="214"/>
      <c r="E123" s="214"/>
      <c r="F123" s="170" t="s">
        <v>124</v>
      </c>
      <c r="G123" s="244">
        <v>0</v>
      </c>
      <c r="H123" s="171">
        <f>G131</f>
        <v>0</v>
      </c>
    </row>
    <row r="124" spans="1:10" ht="13.5" thickBot="1">
      <c r="A124" s="217" t="s">
        <v>125</v>
      </c>
      <c r="B124" s="210" t="s">
        <v>162</v>
      </c>
      <c r="C124" s="215"/>
      <c r="D124" s="215"/>
      <c r="E124" s="215"/>
      <c r="F124" s="209"/>
      <c r="G124" s="244">
        <v>0</v>
      </c>
      <c r="J124" s="173">
        <f>G127*1.17%</f>
        <v>0</v>
      </c>
    </row>
    <row r="125" spans="1:10" ht="13.5" thickBot="1">
      <c r="A125" s="217" t="s">
        <v>126</v>
      </c>
      <c r="B125" s="215" t="s">
        <v>127</v>
      </c>
      <c r="C125" s="215"/>
      <c r="D125" s="215"/>
      <c r="E125" s="215"/>
      <c r="F125" s="243">
        <v>0</v>
      </c>
      <c r="G125" s="205">
        <f>(((G123)/30/8*2*30)*F125)</f>
        <v>0</v>
      </c>
      <c r="J125" s="173"/>
    </row>
    <row r="126" spans="1:7" ht="13.5" thickBot="1">
      <c r="A126" s="217"/>
      <c r="B126" s="215"/>
      <c r="C126" s="215"/>
      <c r="D126" s="215"/>
      <c r="E126" s="215"/>
      <c r="F126" s="175"/>
      <c r="G126" s="245"/>
    </row>
    <row r="127" spans="1:8" ht="13.5" thickBot="1">
      <c r="A127" s="217" t="s">
        <v>128</v>
      </c>
      <c r="B127" s="254" t="s">
        <v>130</v>
      </c>
      <c r="C127" s="254"/>
      <c r="D127" s="254"/>
      <c r="E127" s="255"/>
      <c r="F127" s="170"/>
      <c r="G127" s="246">
        <f>SUM(G123:G126)</f>
        <v>0</v>
      </c>
      <c r="H127" s="173"/>
    </row>
    <row r="128" spans="1:7" ht="13.5" thickBot="1">
      <c r="A128" s="217" t="s">
        <v>129</v>
      </c>
      <c r="B128" s="254" t="s">
        <v>178</v>
      </c>
      <c r="C128" s="254"/>
      <c r="D128" s="254"/>
      <c r="E128" s="255"/>
      <c r="F128" s="207">
        <v>3</v>
      </c>
      <c r="G128" s="246">
        <f>+G127*F128</f>
        <v>0</v>
      </c>
    </row>
    <row r="129" spans="1:7" ht="13.5" thickBot="1">
      <c r="A129" s="217" t="s">
        <v>131</v>
      </c>
      <c r="B129" s="212" t="s">
        <v>179</v>
      </c>
      <c r="C129" s="212"/>
      <c r="D129" s="212"/>
      <c r="E129" s="213"/>
      <c r="F129" s="216">
        <v>9</v>
      </c>
      <c r="G129" s="247">
        <f>F129*G127</f>
        <v>0</v>
      </c>
    </row>
    <row r="130" spans="1:7" ht="13.5" thickBot="1">
      <c r="A130" s="217"/>
      <c r="B130" s="215"/>
      <c r="C130" s="215"/>
      <c r="D130" s="215"/>
      <c r="E130" s="215"/>
      <c r="F130" s="174"/>
      <c r="G130" s="176"/>
    </row>
    <row r="131" spans="1:7" ht="15.75" thickBot="1">
      <c r="A131" s="217" t="s">
        <v>132</v>
      </c>
      <c r="B131" s="253" t="s">
        <v>148</v>
      </c>
      <c r="C131" s="253"/>
      <c r="D131" s="253"/>
      <c r="E131" s="253"/>
      <c r="F131" s="177"/>
      <c r="G131" s="171">
        <f>+G128+G129</f>
        <v>0</v>
      </c>
    </row>
    <row r="132" spans="2:7" ht="18">
      <c r="B132" s="179"/>
      <c r="C132" s="178"/>
      <c r="D132" s="178"/>
      <c r="E132" s="178"/>
      <c r="F132" s="178"/>
      <c r="G132" s="180"/>
    </row>
    <row r="133" spans="2:7" ht="18">
      <c r="B133" s="179"/>
      <c r="C133" s="178"/>
      <c r="D133" s="178"/>
      <c r="E133" s="178"/>
      <c r="F133" s="178"/>
      <c r="G133" s="180"/>
    </row>
    <row r="134" spans="2:7" ht="18">
      <c r="B134" s="179"/>
      <c r="C134" s="178"/>
      <c r="D134" s="178"/>
      <c r="E134" s="178"/>
      <c r="F134" s="178"/>
      <c r="G134" s="180"/>
    </row>
    <row r="135" spans="2:7" ht="26.25">
      <c r="B135" s="252" t="s">
        <v>149</v>
      </c>
      <c r="C135" s="252"/>
      <c r="D135" s="252"/>
      <c r="E135" s="252"/>
      <c r="F135" s="252"/>
      <c r="G135" s="180"/>
    </row>
    <row r="136" spans="2:7" ht="7.5" customHeight="1">
      <c r="B136" s="211"/>
      <c r="C136" s="211"/>
      <c r="D136" s="211"/>
      <c r="E136" s="211"/>
      <c r="F136" s="211"/>
      <c r="G136" s="180"/>
    </row>
    <row r="137" spans="2:7" ht="24.75" customHeight="1">
      <c r="B137" s="218" t="s">
        <v>165</v>
      </c>
      <c r="C137" s="172"/>
      <c r="D137" s="172"/>
      <c r="E137" s="172"/>
      <c r="F137" s="178"/>
      <c r="G137" s="180"/>
    </row>
    <row r="138" spans="2:7" ht="24.75" customHeight="1">
      <c r="B138" s="218" t="s">
        <v>151</v>
      </c>
      <c r="C138" s="172"/>
      <c r="D138" s="172"/>
      <c r="E138" s="172"/>
      <c r="F138" s="178"/>
      <c r="G138" s="180"/>
    </row>
    <row r="139" spans="2:7" ht="24.75" customHeight="1">
      <c r="B139" s="219" t="s">
        <v>147</v>
      </c>
      <c r="C139" s="172"/>
      <c r="D139" s="172"/>
      <c r="E139" s="172"/>
      <c r="F139" s="178"/>
      <c r="G139" s="180"/>
    </row>
    <row r="140" spans="2:7" ht="24.75" customHeight="1">
      <c r="B140" s="219" t="s">
        <v>163</v>
      </c>
      <c r="C140" s="172"/>
      <c r="D140" s="172"/>
      <c r="E140" s="172"/>
      <c r="F140" s="178"/>
      <c r="G140" s="180"/>
    </row>
    <row r="141" spans="2:7" ht="24.75" customHeight="1">
      <c r="B141" s="219" t="s">
        <v>173</v>
      </c>
      <c r="C141" s="172"/>
      <c r="D141" s="172"/>
      <c r="E141" s="172"/>
      <c r="F141" s="178"/>
      <c r="G141" s="180"/>
    </row>
    <row r="142" spans="2:7" ht="24.75" customHeight="1">
      <c r="B142" s="218" t="s">
        <v>174</v>
      </c>
      <c r="C142" s="172"/>
      <c r="D142" s="172"/>
      <c r="E142" s="172"/>
      <c r="F142" s="178"/>
      <c r="G142" s="180"/>
    </row>
    <row r="143" spans="2:7" ht="24.75" customHeight="1">
      <c r="B143" s="218" t="s">
        <v>176</v>
      </c>
      <c r="C143" s="172"/>
      <c r="D143" s="172"/>
      <c r="E143" s="172"/>
      <c r="F143" s="178"/>
      <c r="G143" s="180"/>
    </row>
    <row r="144" spans="2:7" ht="24.75" customHeight="1">
      <c r="B144" s="220" t="s">
        <v>175</v>
      </c>
      <c r="C144" s="172"/>
      <c r="D144" s="172"/>
      <c r="E144" s="172"/>
      <c r="F144" s="178"/>
      <c r="G144" s="180"/>
    </row>
    <row r="145" spans="2:7" ht="24.75" customHeight="1">
      <c r="B145" s="220" t="s">
        <v>150</v>
      </c>
      <c r="C145" s="172"/>
      <c r="D145" s="172"/>
      <c r="E145" s="172"/>
      <c r="F145" s="178"/>
      <c r="G145" s="180"/>
    </row>
  </sheetData>
  <sheetProtection password="D951" sheet="1" selectLockedCells="1"/>
  <mergeCells count="18">
    <mergeCell ref="E25:F25"/>
    <mergeCell ref="E36:F36"/>
    <mergeCell ref="E52:F52"/>
    <mergeCell ref="H10:I10"/>
    <mergeCell ref="A10:D10"/>
    <mergeCell ref="A12:B12"/>
    <mergeCell ref="C12:D12"/>
    <mergeCell ref="A13:B13"/>
    <mergeCell ref="C13:D13"/>
    <mergeCell ref="B135:F135"/>
    <mergeCell ref="B131:E131"/>
    <mergeCell ref="B127:E127"/>
    <mergeCell ref="B128:E128"/>
    <mergeCell ref="D71:E71"/>
    <mergeCell ref="B121:G121"/>
    <mergeCell ref="A119:H119"/>
    <mergeCell ref="A103:J103"/>
    <mergeCell ref="A120:H120"/>
  </mergeCells>
  <conditionalFormatting sqref="A10:D10">
    <cfRule type="containsBlanks" priority="4" dxfId="0" stopIfTrue="1">
      <formula>LEN(TRIM(A10))=0</formula>
    </cfRule>
  </conditionalFormatting>
  <conditionalFormatting sqref="G10:I10">
    <cfRule type="containsBlanks" priority="3" dxfId="0" stopIfTrue="1">
      <formula>LEN(TRIM(G10))=0</formula>
    </cfRule>
  </conditionalFormatting>
  <conditionalFormatting sqref="D50">
    <cfRule type="containsBlanks" priority="2" dxfId="0" stopIfTrue="1">
      <formula>LEN(TRIM(D50))=0</formula>
    </cfRule>
  </conditionalFormatting>
  <conditionalFormatting sqref="B71">
    <cfRule type="containsBlanks" priority="1" dxfId="0" stopIfTrue="1">
      <formula>LEN(TRIM(B71))=0</formula>
    </cfRule>
  </conditionalFormatting>
  <dataValidations count="1">
    <dataValidation type="whole" operator="greaterThan" allowBlank="1" showInputMessage="1" showErrorMessage="1" sqref="G10">
      <formula1>9999</formula1>
    </dataValidation>
  </dataValidations>
  <printOptions horizontalCentered="1"/>
  <pageMargins left="0.2362204724409449" right="0.2362204724409449" top="0.47" bottom="0.1968503937007874" header="0.27" footer="0.15748031496062992"/>
  <pageSetup horizontalDpi="300" verticalDpi="300" orientation="portrait" scale="8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lbonilla</dc:creator>
  <cp:keywords/>
  <dc:description/>
  <cp:lastModifiedBy>Aplicaciones</cp:lastModifiedBy>
  <cp:lastPrinted>2022-09-22T09:09:05Z</cp:lastPrinted>
  <dcterms:created xsi:type="dcterms:W3CDTF">2012-12-10T19:49:11Z</dcterms:created>
  <dcterms:modified xsi:type="dcterms:W3CDTF">2022-09-27T19:29:04Z</dcterms:modified>
  <cp:category/>
  <cp:version/>
  <cp:contentType/>
  <cp:contentStatus/>
</cp:coreProperties>
</file>